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Data\Data-PO-ZK\PO ZK\Onderwijsprofielen\Normscores\2017\"/>
    </mc:Choice>
  </mc:AlternateContent>
  <workbookProtection lockStructure="1"/>
  <bookViews>
    <workbookView xWindow="0" yWindow="0" windowWidth="25200" windowHeight="11850" tabRatio="721" activeTab="6"/>
  </bookViews>
  <sheets>
    <sheet name="E3" sheetId="20" r:id="rId1"/>
    <sheet name="M4" sheetId="28" r:id="rId2"/>
    <sheet name="E4" sheetId="30" r:id="rId3"/>
    <sheet name="M5" sheetId="29" r:id="rId4"/>
    <sheet name="E5" sheetId="34" r:id="rId5"/>
    <sheet name="M6" sheetId="31" r:id="rId6"/>
    <sheet name="E6" sheetId="35" r:id="rId7"/>
    <sheet name="M7" sheetId="32" r:id="rId8"/>
    <sheet name="M8" sheetId="33" r:id="rId9"/>
    <sheet name="Result. ond profiel" sheetId="27" r:id="rId10"/>
    <sheet name="Schooloverzicht" sheetId="19" state="hidden" r:id="rId11"/>
    <sheet name="Schooloverzicht OC" sheetId="36" state="hidden" r:id="rId12"/>
    <sheet name="Blad1" sheetId="25" state="hidden" r:id="rId13"/>
  </sheets>
  <definedNames>
    <definedName name="_xlnm.Print_Area" localSheetId="0">'E3'!$AQ$7:$BB$38</definedName>
    <definedName name="_xlnm.Print_Area" localSheetId="2">'E4'!$AQ$7:$BB$38</definedName>
    <definedName name="_xlnm.Print_Area" localSheetId="4">'E5'!$AQ$7:$BB$38</definedName>
    <definedName name="_xlnm.Print_Area" localSheetId="6">'E6'!$AQ$7:$BB$38</definedName>
    <definedName name="_xlnm.Print_Area" localSheetId="1">'M4'!$AQ$7:$BB$38</definedName>
    <definedName name="_xlnm.Print_Area" localSheetId="3">'M5'!$AQ$7:$BB$38</definedName>
    <definedName name="_xlnm.Print_Area" localSheetId="5">'M6'!$AQ$7:$BB$38</definedName>
    <definedName name="_xlnm.Print_Area" localSheetId="7">'M7'!$AQ$7:$BB$38</definedName>
    <definedName name="_xlnm.Print_Area" localSheetId="8">'M8'!$AQ$7:$BB$38</definedName>
    <definedName name="_xlnm.Print_Area" localSheetId="10">Schooloverzicht!$A$1:$P$35</definedName>
    <definedName name="_xlnm.Print_Area" localSheetId="11">'Schooloverzicht OC'!$A$1:$P$69</definedName>
  </definedNames>
  <calcPr calcId="162913"/>
</workbook>
</file>

<file path=xl/calcChain.xml><?xml version="1.0" encoding="utf-8"?>
<calcChain xmlns="http://schemas.openxmlformats.org/spreadsheetml/2006/main">
  <c r="F9" i="33" l="1"/>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8" i="33"/>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8" i="32"/>
  <c r="F9" i="35"/>
  <c r="F10" i="35"/>
  <c r="F11" i="35"/>
  <c r="F12" i="35"/>
  <c r="F13" i="35"/>
  <c r="F14" i="35"/>
  <c r="F15" i="35"/>
  <c r="F16" i="35"/>
  <c r="F17" i="35"/>
  <c r="F18" i="35"/>
  <c r="F19" i="35"/>
  <c r="F20" i="35"/>
  <c r="F21" i="35"/>
  <c r="F22" i="35"/>
  <c r="F23" i="35"/>
  <c r="F24" i="35"/>
  <c r="F25" i="35"/>
  <c r="F26" i="35"/>
  <c r="F27" i="35"/>
  <c r="F28" i="35"/>
  <c r="F29" i="35"/>
  <c r="F30" i="35"/>
  <c r="F31" i="35"/>
  <c r="F32" i="35"/>
  <c r="F33" i="35"/>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73" i="35"/>
  <c r="F74" i="35"/>
  <c r="F75" i="35"/>
  <c r="F76" i="35"/>
  <c r="F77" i="35"/>
  <c r="F78" i="35"/>
  <c r="F79" i="35"/>
  <c r="F80" i="35"/>
  <c r="F81" i="35"/>
  <c r="F82" i="35"/>
  <c r="F83" i="35"/>
  <c r="F84" i="35"/>
  <c r="F85" i="35"/>
  <c r="F86" i="35"/>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F134" i="35"/>
  <c r="F135" i="35"/>
  <c r="F136" i="35"/>
  <c r="F137" i="35"/>
  <c r="F138" i="35"/>
  <c r="F139" i="35"/>
  <c r="F140" i="35"/>
  <c r="F141" i="35"/>
  <c r="F142" i="35"/>
  <c r="F143" i="35"/>
  <c r="F144" i="35"/>
  <c r="F145" i="35"/>
  <c r="F146" i="35"/>
  <c r="F147" i="35"/>
  <c r="F148" i="35"/>
  <c r="F149" i="35"/>
  <c r="F150" i="35"/>
  <c r="F151" i="35"/>
  <c r="F152" i="35"/>
  <c r="F153" i="35"/>
  <c r="F154" i="35"/>
  <c r="F155" i="35"/>
  <c r="F156" i="35"/>
  <c r="F157" i="35"/>
  <c r="F158" i="35"/>
  <c r="F159" i="35"/>
  <c r="F160" i="35"/>
  <c r="F161" i="35"/>
  <c r="F162" i="35"/>
  <c r="F163" i="35"/>
  <c r="F164" i="35"/>
  <c r="F165" i="35"/>
  <c r="F166" i="35"/>
  <c r="F167" i="35"/>
  <c r="F168" i="35"/>
  <c r="F169" i="35"/>
  <c r="F170" i="35"/>
  <c r="F171" i="35"/>
  <c r="F172" i="35"/>
  <c r="F173" i="35"/>
  <c r="F174" i="35"/>
  <c r="F175" i="35"/>
  <c r="F176" i="35"/>
  <c r="F177" i="35"/>
  <c r="F178" i="35"/>
  <c r="F179" i="35"/>
  <c r="F180" i="35"/>
  <c r="F181" i="35"/>
  <c r="F182" i="35"/>
  <c r="F183" i="35"/>
  <c r="F184" i="35"/>
  <c r="F185" i="35"/>
  <c r="F186" i="35"/>
  <c r="F187" i="35"/>
  <c r="F188" i="35"/>
  <c r="F189" i="35"/>
  <c r="F190" i="35"/>
  <c r="F191" i="35"/>
  <c r="F192" i="35"/>
  <c r="F193" i="35"/>
  <c r="F194" i="35"/>
  <c r="F195" i="35"/>
  <c r="F196" i="35"/>
  <c r="F197" i="35"/>
  <c r="F198" i="35"/>
  <c r="F199" i="35"/>
  <c r="F200" i="35"/>
  <c r="F201" i="35"/>
  <c r="F202" i="35"/>
  <c r="F203" i="35"/>
  <c r="F204" i="35"/>
  <c r="F205" i="35"/>
  <c r="F206" i="35"/>
  <c r="F207" i="35"/>
  <c r="F208" i="35"/>
  <c r="F209" i="35"/>
  <c r="F210" i="35"/>
  <c r="F211" i="35"/>
  <c r="F212" i="35"/>
  <c r="F213" i="35"/>
  <c r="F214" i="35"/>
  <c r="F215" i="35"/>
  <c r="F216" i="35"/>
  <c r="F217" i="35"/>
  <c r="F218" i="35"/>
  <c r="F219" i="35"/>
  <c r="F220" i="35"/>
  <c r="F221" i="35"/>
  <c r="F222" i="35"/>
  <c r="F223" i="35"/>
  <c r="F224" i="35"/>
  <c r="F225" i="35"/>
  <c r="F226" i="35"/>
  <c r="F227" i="35"/>
  <c r="F228" i="35"/>
  <c r="F229" i="35"/>
  <c r="F230" i="35"/>
  <c r="F231" i="35"/>
  <c r="F232" i="35"/>
  <c r="F233" i="35"/>
  <c r="F234" i="35"/>
  <c r="F235" i="35"/>
  <c r="F236" i="35"/>
  <c r="F237" i="35"/>
  <c r="F238" i="35"/>
  <c r="F239" i="35"/>
  <c r="F240" i="35"/>
  <c r="F241" i="35"/>
  <c r="F242" i="35"/>
  <c r="F243" i="35"/>
  <c r="F244" i="35"/>
  <c r="F245" i="35"/>
  <c r="F246" i="35"/>
  <c r="F247" i="35"/>
  <c r="F248" i="35"/>
  <c r="F249" i="35"/>
  <c r="F250" i="35"/>
  <c r="F251" i="35"/>
  <c r="F252" i="35"/>
  <c r="F253" i="35"/>
  <c r="F254" i="35"/>
  <c r="F255" i="35"/>
  <c r="F256" i="35"/>
  <c r="F257" i="35"/>
  <c r="F258" i="35"/>
  <c r="F259" i="35"/>
  <c r="F260" i="35"/>
  <c r="F261" i="35"/>
  <c r="F262" i="35"/>
  <c r="F263" i="35"/>
  <c r="F264" i="35"/>
  <c r="F265" i="35"/>
  <c r="F266" i="35"/>
  <c r="F267" i="35"/>
  <c r="F268" i="35"/>
  <c r="F269" i="35"/>
  <c r="F270" i="35"/>
  <c r="F271" i="35"/>
  <c r="F272" i="35"/>
  <c r="F273" i="35"/>
  <c r="F274" i="35"/>
  <c r="F275" i="35"/>
  <c r="F276" i="35"/>
  <c r="F277" i="35"/>
  <c r="F278" i="35"/>
  <c r="F279" i="35"/>
  <c r="F280" i="35"/>
  <c r="F281" i="35"/>
  <c r="F282" i="35"/>
  <c r="F283" i="35"/>
  <c r="F284" i="35"/>
  <c r="F285" i="35"/>
  <c r="F286" i="35"/>
  <c r="F287" i="35"/>
  <c r="F288" i="35"/>
  <c r="F289" i="35"/>
  <c r="F290" i="35"/>
  <c r="F291" i="35"/>
  <c r="F292" i="35"/>
  <c r="F8" i="35"/>
  <c r="F9" i="34" l="1"/>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73" i="34"/>
  <c r="F74" i="34"/>
  <c r="F75" i="34"/>
  <c r="F76" i="34"/>
  <c r="F77" i="34"/>
  <c r="F78" i="34"/>
  <c r="F79" i="34"/>
  <c r="F80" i="34"/>
  <c r="F81" i="34"/>
  <c r="F82" i="34"/>
  <c r="F83" i="34"/>
  <c r="F84" i="34"/>
  <c r="F85" i="34"/>
  <c r="F86" i="34"/>
  <c r="F87" i="34"/>
  <c r="F88" i="34"/>
  <c r="F89" i="34"/>
  <c r="F90" i="34"/>
  <c r="F91" i="34"/>
  <c r="F92" i="34"/>
  <c r="F93"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F134" i="34"/>
  <c r="F135" i="34"/>
  <c r="F136" i="34"/>
  <c r="F137" i="34"/>
  <c r="F138" i="34"/>
  <c r="F139" i="34"/>
  <c r="F140" i="34"/>
  <c r="F141" i="34"/>
  <c r="F142" i="34"/>
  <c r="F143" i="34"/>
  <c r="F144" i="34"/>
  <c r="F145" i="34"/>
  <c r="F146" i="34"/>
  <c r="F147" i="34"/>
  <c r="F148" i="34"/>
  <c r="F149" i="34"/>
  <c r="F150" i="34"/>
  <c r="F151" i="34"/>
  <c r="F152" i="34"/>
  <c r="F153" i="34"/>
  <c r="F154" i="34"/>
  <c r="F155" i="34"/>
  <c r="F156" i="34"/>
  <c r="F157" i="34"/>
  <c r="F158" i="34"/>
  <c r="F159" i="34"/>
  <c r="F160" i="34"/>
  <c r="F161" i="34"/>
  <c r="F162" i="34"/>
  <c r="F163" i="34"/>
  <c r="F164" i="34"/>
  <c r="F165" i="34"/>
  <c r="F166" i="34"/>
  <c r="F167" i="34"/>
  <c r="F168" i="34"/>
  <c r="F169" i="34"/>
  <c r="F170" i="34"/>
  <c r="F171" i="34"/>
  <c r="F172" i="34"/>
  <c r="F173" i="34"/>
  <c r="F174" i="34"/>
  <c r="F175" i="34"/>
  <c r="F176" i="34"/>
  <c r="F177" i="34"/>
  <c r="F178" i="34"/>
  <c r="F179" i="34"/>
  <c r="F180" i="34"/>
  <c r="F181" i="34"/>
  <c r="F182" i="34"/>
  <c r="F183" i="34"/>
  <c r="F184" i="34"/>
  <c r="F185" i="34"/>
  <c r="F186" i="34"/>
  <c r="F187" i="34"/>
  <c r="F188" i="34"/>
  <c r="F189" i="34"/>
  <c r="F190" i="34"/>
  <c r="F191" i="34"/>
  <c r="F192" i="34"/>
  <c r="F193" i="34"/>
  <c r="F194" i="34"/>
  <c r="F195" i="34"/>
  <c r="F196" i="34"/>
  <c r="F197" i="34"/>
  <c r="F198" i="34"/>
  <c r="F199" i="34"/>
  <c r="F200" i="34"/>
  <c r="F201" i="34"/>
  <c r="F202" i="34"/>
  <c r="F203" i="34"/>
  <c r="F204" i="34"/>
  <c r="F205" i="34"/>
  <c r="F206" i="34"/>
  <c r="F207" i="34"/>
  <c r="F208" i="34"/>
  <c r="F209" i="34"/>
  <c r="F210" i="34"/>
  <c r="F211" i="34"/>
  <c r="F212" i="34"/>
  <c r="F213" i="34"/>
  <c r="F214" i="34"/>
  <c r="F215" i="34"/>
  <c r="F216" i="34"/>
  <c r="F217" i="34"/>
  <c r="F218" i="34"/>
  <c r="F219" i="34"/>
  <c r="F220" i="34"/>
  <c r="F221" i="34"/>
  <c r="F222" i="34"/>
  <c r="F223" i="34"/>
  <c r="F224" i="34"/>
  <c r="F225" i="34"/>
  <c r="F226" i="34"/>
  <c r="F227" i="34"/>
  <c r="F228" i="34"/>
  <c r="F229" i="34"/>
  <c r="F230" i="34"/>
  <c r="F231" i="34"/>
  <c r="F232" i="34"/>
  <c r="F233" i="34"/>
  <c r="F234" i="34"/>
  <c r="F235" i="34"/>
  <c r="F236" i="34"/>
  <c r="F237" i="34"/>
  <c r="F238" i="34"/>
  <c r="F239" i="34"/>
  <c r="F240" i="34"/>
  <c r="F241" i="34"/>
  <c r="F242" i="34"/>
  <c r="F243" i="34"/>
  <c r="F244" i="34"/>
  <c r="F245" i="34"/>
  <c r="F246" i="34"/>
  <c r="F247" i="34"/>
  <c r="F248" i="34"/>
  <c r="F249" i="34"/>
  <c r="F250" i="34"/>
  <c r="F251" i="34"/>
  <c r="F252" i="34"/>
  <c r="F253" i="34"/>
  <c r="F254" i="34"/>
  <c r="F255" i="34"/>
  <c r="F256" i="34"/>
  <c r="F257" i="34"/>
  <c r="F258" i="34"/>
  <c r="F259" i="34"/>
  <c r="F260" i="34"/>
  <c r="F261" i="34"/>
  <c r="F262" i="34"/>
  <c r="F263" i="34"/>
  <c r="F264" i="34"/>
  <c r="F265" i="34"/>
  <c r="F266" i="34"/>
  <c r="F267" i="34"/>
  <c r="F268" i="34"/>
  <c r="F269" i="34"/>
  <c r="F270" i="34"/>
  <c r="F271" i="34"/>
  <c r="F272" i="34"/>
  <c r="F273" i="34"/>
  <c r="F274" i="34"/>
  <c r="F275" i="34"/>
  <c r="F276" i="34"/>
  <c r="F277" i="34"/>
  <c r="F278" i="34"/>
  <c r="F279" i="34"/>
  <c r="F280" i="34"/>
  <c r="F281" i="34"/>
  <c r="F282" i="34"/>
  <c r="F283" i="34"/>
  <c r="F284" i="34"/>
  <c r="F285" i="34"/>
  <c r="F286" i="34"/>
  <c r="F287" i="34"/>
  <c r="F288" i="34"/>
  <c r="F289" i="34"/>
  <c r="F290" i="34"/>
  <c r="F291" i="34"/>
  <c r="F292" i="34"/>
  <c r="F293" i="34"/>
  <c r="F294" i="34"/>
  <c r="F295" i="34"/>
  <c r="F296" i="34"/>
  <c r="F297" i="34"/>
  <c r="F8" i="34"/>
  <c r="AI206" i="35" l="1"/>
  <c r="AI207" i="35"/>
  <c r="AI208" i="35"/>
  <c r="AI209" i="35"/>
  <c r="AI210" i="35"/>
  <c r="AI211" i="35"/>
  <c r="AI212" i="35"/>
  <c r="AI213" i="35"/>
  <c r="AI214" i="35"/>
  <c r="AI215" i="35"/>
  <c r="AI216" i="35"/>
  <c r="AI217" i="35"/>
  <c r="AI218" i="35"/>
  <c r="AI219" i="35"/>
  <c r="AI220" i="35"/>
  <c r="AI221" i="35"/>
  <c r="AI222" i="35"/>
  <c r="AI223" i="35"/>
  <c r="AI224" i="35"/>
  <c r="AI225" i="35"/>
  <c r="AI226" i="35"/>
  <c r="AI227" i="35"/>
  <c r="AI228" i="35"/>
  <c r="AI229" i="35"/>
  <c r="AI230" i="35"/>
  <c r="AI231" i="35"/>
  <c r="AI232" i="35"/>
  <c r="AI233" i="35"/>
  <c r="AI234" i="35"/>
  <c r="AI235" i="35"/>
  <c r="AI236" i="35"/>
  <c r="AI237" i="35"/>
  <c r="AI238" i="35"/>
  <c r="AI239" i="35"/>
  <c r="AI240" i="35"/>
  <c r="AI241" i="35"/>
  <c r="AI242" i="35"/>
  <c r="AI243" i="35"/>
  <c r="AI244" i="35"/>
  <c r="AI245" i="35"/>
  <c r="AI246" i="35"/>
  <c r="AI247" i="35"/>
  <c r="AI248" i="35"/>
  <c r="AI249" i="35"/>
  <c r="AI250" i="35"/>
  <c r="AI251" i="35"/>
  <c r="AI252" i="35"/>
  <c r="AI253" i="35"/>
  <c r="AI254" i="35"/>
  <c r="AI255" i="35"/>
  <c r="AI256" i="35"/>
  <c r="AI257" i="35"/>
  <c r="AI258" i="35"/>
  <c r="AI259" i="35"/>
  <c r="AI260" i="35"/>
  <c r="AI261" i="35"/>
  <c r="AI262" i="35"/>
  <c r="AI263" i="35"/>
  <c r="AI264" i="35"/>
  <c r="AI265" i="35"/>
  <c r="AI266" i="35"/>
  <c r="AI267" i="35"/>
  <c r="AI268" i="35"/>
  <c r="AI269" i="35"/>
  <c r="AI270" i="35"/>
  <c r="AI271" i="35"/>
  <c r="AI272" i="35"/>
  <c r="AI273" i="35"/>
  <c r="AI274" i="35"/>
  <c r="AI275" i="35"/>
  <c r="AI276" i="35"/>
  <c r="AI277" i="35"/>
  <c r="AI278" i="35"/>
  <c r="AI279" i="35"/>
  <c r="AI280" i="35"/>
  <c r="AI281" i="35"/>
  <c r="AI282" i="35"/>
  <c r="AI283" i="35"/>
  <c r="AI284" i="35"/>
  <c r="AI285" i="35"/>
  <c r="AI286" i="35"/>
  <c r="AI287" i="35"/>
  <c r="AI288" i="35"/>
  <c r="AI289" i="35"/>
  <c r="AI290" i="35"/>
  <c r="AI291" i="35"/>
  <c r="AI292" i="35"/>
  <c r="AI293" i="35"/>
  <c r="AI294" i="35"/>
  <c r="AI295" i="35"/>
  <c r="AI296" i="35"/>
  <c r="AI297" i="35"/>
  <c r="AI298" i="35"/>
  <c r="AI299" i="35"/>
  <c r="AI300" i="35"/>
  <c r="AI301" i="35"/>
  <c r="AF206" i="35"/>
  <c r="AF207" i="35"/>
  <c r="AF208" i="35"/>
  <c r="AF209" i="35"/>
  <c r="AF210" i="35"/>
  <c r="AF211" i="35"/>
  <c r="AF212" i="35"/>
  <c r="AF213" i="35"/>
  <c r="AF214" i="35"/>
  <c r="AF215" i="35"/>
  <c r="AF216" i="35"/>
  <c r="AF217" i="35"/>
  <c r="AF218" i="35"/>
  <c r="AF219" i="35"/>
  <c r="AF220" i="35"/>
  <c r="AF221" i="35"/>
  <c r="AF222" i="35"/>
  <c r="AF223" i="35"/>
  <c r="AF224" i="35"/>
  <c r="AF225" i="35"/>
  <c r="AF226" i="35"/>
  <c r="AF227" i="35"/>
  <c r="AF228" i="35"/>
  <c r="AF229" i="35"/>
  <c r="AF230" i="35"/>
  <c r="AF231" i="35"/>
  <c r="AF232" i="35"/>
  <c r="AF233" i="35"/>
  <c r="AF234" i="35"/>
  <c r="AF235" i="35"/>
  <c r="AF236" i="35"/>
  <c r="AF237" i="35"/>
  <c r="AF238" i="35"/>
  <c r="AF239" i="35"/>
  <c r="AF240" i="35"/>
  <c r="AF241" i="35"/>
  <c r="AF242" i="35"/>
  <c r="AF243" i="35"/>
  <c r="AF244" i="35"/>
  <c r="AF245" i="35"/>
  <c r="AF246" i="35"/>
  <c r="AF247" i="35"/>
  <c r="AF248" i="35"/>
  <c r="AF249" i="35"/>
  <c r="AF250" i="35"/>
  <c r="AF251" i="35"/>
  <c r="AF252" i="35"/>
  <c r="AF253" i="35"/>
  <c r="AF254" i="35"/>
  <c r="AF255" i="35"/>
  <c r="AF256" i="35"/>
  <c r="AF257" i="35"/>
  <c r="AF258" i="35"/>
  <c r="AF259" i="35"/>
  <c r="AF260" i="35"/>
  <c r="AF261" i="35"/>
  <c r="AF262" i="35"/>
  <c r="AF263" i="35"/>
  <c r="AF264" i="35"/>
  <c r="AF265" i="35"/>
  <c r="AF266" i="35"/>
  <c r="AF267" i="35"/>
  <c r="AF268" i="35"/>
  <c r="AF269" i="35"/>
  <c r="AF270" i="35"/>
  <c r="AF271" i="35"/>
  <c r="AF272" i="35"/>
  <c r="AF273" i="35"/>
  <c r="AF274" i="35"/>
  <c r="AF275" i="35"/>
  <c r="AF276" i="35"/>
  <c r="AF277" i="35"/>
  <c r="AF278" i="35"/>
  <c r="AF279" i="35"/>
  <c r="AF280" i="35"/>
  <c r="AF281" i="35"/>
  <c r="AF282" i="35"/>
  <c r="AF283" i="35"/>
  <c r="AF284" i="35"/>
  <c r="AF285" i="35"/>
  <c r="AF286" i="35"/>
  <c r="AF287" i="35"/>
  <c r="AF288" i="35"/>
  <c r="AF289" i="35"/>
  <c r="AF290" i="35"/>
  <c r="AF291" i="35"/>
  <c r="AF292" i="35"/>
  <c r="AF293" i="35"/>
  <c r="AF294" i="35"/>
  <c r="AF295" i="35"/>
  <c r="AF296" i="35"/>
  <c r="AF297" i="35"/>
  <c r="AF298" i="35"/>
  <c r="AF299" i="35"/>
  <c r="AF300" i="35"/>
  <c r="AF301" i="35"/>
  <c r="AB206" i="35"/>
  <c r="AB207" i="35"/>
  <c r="AB208" i="35"/>
  <c r="AB209" i="35"/>
  <c r="AB210" i="35"/>
  <c r="AB211" i="35"/>
  <c r="AB212" i="35"/>
  <c r="AB213" i="35"/>
  <c r="AB214" i="35"/>
  <c r="AB215" i="35"/>
  <c r="AB216" i="35"/>
  <c r="AB217" i="35"/>
  <c r="AB218" i="35"/>
  <c r="AB219" i="35"/>
  <c r="AB220" i="35"/>
  <c r="AB221" i="35"/>
  <c r="AB222" i="35"/>
  <c r="AB223" i="35"/>
  <c r="AB224" i="35"/>
  <c r="AB225" i="35"/>
  <c r="AB226" i="35"/>
  <c r="AB227" i="35"/>
  <c r="AB228" i="35"/>
  <c r="AB229" i="35"/>
  <c r="AB230" i="35"/>
  <c r="AB231" i="35"/>
  <c r="AB232" i="35"/>
  <c r="AB233" i="35"/>
  <c r="AB234" i="35"/>
  <c r="AB235" i="35"/>
  <c r="AB236" i="35"/>
  <c r="AB237" i="35"/>
  <c r="AB238" i="35"/>
  <c r="AB239" i="35"/>
  <c r="AB240" i="35"/>
  <c r="AB241" i="35"/>
  <c r="AB242" i="35"/>
  <c r="AB243" i="35"/>
  <c r="AB244" i="35"/>
  <c r="AB245" i="35"/>
  <c r="AB246" i="35"/>
  <c r="AB247" i="35"/>
  <c r="AB248" i="35"/>
  <c r="AB249" i="35"/>
  <c r="AB250" i="35"/>
  <c r="AB251" i="35"/>
  <c r="AB252" i="35"/>
  <c r="AB253" i="35"/>
  <c r="AB254" i="35"/>
  <c r="AB255" i="35"/>
  <c r="AB256" i="35"/>
  <c r="AB257" i="35"/>
  <c r="AB258" i="35"/>
  <c r="AB259" i="35"/>
  <c r="AB260" i="35"/>
  <c r="AB261" i="35"/>
  <c r="AB262" i="35"/>
  <c r="AB263" i="35"/>
  <c r="AB264" i="35"/>
  <c r="AB265" i="35"/>
  <c r="AB266" i="35"/>
  <c r="AB267" i="35"/>
  <c r="AB268" i="35"/>
  <c r="AB269" i="35"/>
  <c r="AB270" i="35"/>
  <c r="AB271" i="35"/>
  <c r="AB272" i="35"/>
  <c r="AB273" i="35"/>
  <c r="AB274" i="35"/>
  <c r="AB275" i="35"/>
  <c r="AB276" i="35"/>
  <c r="AB277" i="35"/>
  <c r="AB278" i="35"/>
  <c r="AB279" i="35"/>
  <c r="AB280" i="35"/>
  <c r="AB281" i="35"/>
  <c r="AB282" i="35"/>
  <c r="AB283" i="35"/>
  <c r="AB284" i="35"/>
  <c r="AB285" i="35"/>
  <c r="AB286" i="35"/>
  <c r="AB287" i="35"/>
  <c r="AB288" i="35"/>
  <c r="AB289" i="35"/>
  <c r="AB290" i="35"/>
  <c r="AB291" i="35"/>
  <c r="AB292" i="35"/>
  <c r="AB293" i="35"/>
  <c r="AB294" i="35"/>
  <c r="AB295" i="35"/>
  <c r="AB296" i="35"/>
  <c r="AB297" i="35"/>
  <c r="AB298" i="35"/>
  <c r="AB299" i="35"/>
  <c r="AB300" i="35"/>
  <c r="AB301" i="35"/>
  <c r="AA206" i="35"/>
  <c r="AA207" i="35"/>
  <c r="AA208" i="35"/>
  <c r="AA209" i="35"/>
  <c r="AA210" i="35"/>
  <c r="AA211" i="35"/>
  <c r="AA212" i="35"/>
  <c r="AA213" i="35"/>
  <c r="AA214" i="35"/>
  <c r="AA215" i="35"/>
  <c r="AA216" i="35"/>
  <c r="AA217" i="35"/>
  <c r="AA218" i="35"/>
  <c r="AA219" i="35"/>
  <c r="AA220" i="35"/>
  <c r="AA221" i="35"/>
  <c r="AA222" i="35"/>
  <c r="AA223" i="35"/>
  <c r="AA224" i="35"/>
  <c r="AA225" i="35"/>
  <c r="AA226" i="35"/>
  <c r="AA227" i="35"/>
  <c r="AA228" i="35"/>
  <c r="AA229" i="35"/>
  <c r="AA230" i="35"/>
  <c r="AA231" i="35"/>
  <c r="AA232" i="35"/>
  <c r="AA233" i="35"/>
  <c r="AA234" i="35"/>
  <c r="AA235" i="35"/>
  <c r="AA236" i="35"/>
  <c r="AA237" i="35"/>
  <c r="AA238" i="35"/>
  <c r="AA239" i="35"/>
  <c r="AA240" i="35"/>
  <c r="AA241" i="35"/>
  <c r="AA242" i="35"/>
  <c r="AA243" i="35"/>
  <c r="AA244" i="35"/>
  <c r="AA245" i="35"/>
  <c r="AA246" i="35"/>
  <c r="AA247" i="35"/>
  <c r="AA248" i="35"/>
  <c r="AA249" i="35"/>
  <c r="AA250" i="35"/>
  <c r="AA251" i="35"/>
  <c r="AA252" i="35"/>
  <c r="AA253" i="35"/>
  <c r="AA254" i="35"/>
  <c r="AA255" i="35"/>
  <c r="AA256" i="35"/>
  <c r="AA257" i="35"/>
  <c r="AA258" i="35"/>
  <c r="AA259" i="35"/>
  <c r="AA260" i="35"/>
  <c r="AA261" i="35"/>
  <c r="AA262" i="35"/>
  <c r="AA263" i="35"/>
  <c r="AA264" i="35"/>
  <c r="AA265" i="35"/>
  <c r="AA266" i="35"/>
  <c r="AA267" i="35"/>
  <c r="AA268" i="35"/>
  <c r="AA269" i="35"/>
  <c r="AA270" i="35"/>
  <c r="AA271" i="35"/>
  <c r="AA272" i="35"/>
  <c r="AA273" i="35"/>
  <c r="AA274" i="35"/>
  <c r="AA275" i="35"/>
  <c r="AA276" i="35"/>
  <c r="AA277" i="35"/>
  <c r="AA278" i="35"/>
  <c r="AA279" i="35"/>
  <c r="AA280" i="35"/>
  <c r="AA281" i="35"/>
  <c r="AA282" i="35"/>
  <c r="AA283" i="35"/>
  <c r="AA284" i="35"/>
  <c r="AA285" i="35"/>
  <c r="AA286" i="35"/>
  <c r="AA287" i="35"/>
  <c r="AA288" i="35"/>
  <c r="AA289" i="35"/>
  <c r="AA290" i="35"/>
  <c r="AA291" i="35"/>
  <c r="AA292" i="35"/>
  <c r="AA293" i="35"/>
  <c r="AA294" i="35"/>
  <c r="AA295" i="35"/>
  <c r="AA296" i="35"/>
  <c r="AA297" i="35"/>
  <c r="AA298" i="35"/>
  <c r="AA299" i="35"/>
  <c r="AA300" i="35"/>
  <c r="AA301" i="35"/>
  <c r="Z206" i="35"/>
  <c r="Z207" i="35"/>
  <c r="Z208" i="35"/>
  <c r="Z209" i="35"/>
  <c r="Z210" i="35"/>
  <c r="Z211" i="35"/>
  <c r="Z212" i="35"/>
  <c r="Z213" i="35"/>
  <c r="Z214" i="35"/>
  <c r="Z215" i="35"/>
  <c r="Z216" i="35"/>
  <c r="Z217" i="35"/>
  <c r="Z218" i="35"/>
  <c r="Z219" i="35"/>
  <c r="Z220" i="35"/>
  <c r="Z221" i="35"/>
  <c r="Z222" i="35"/>
  <c r="Z223" i="35"/>
  <c r="Z224" i="35"/>
  <c r="Z225" i="35"/>
  <c r="Z226" i="35"/>
  <c r="Z227" i="35"/>
  <c r="Z228" i="35"/>
  <c r="Z229" i="35"/>
  <c r="Z230" i="35"/>
  <c r="Z231" i="35"/>
  <c r="Z232" i="35"/>
  <c r="Z233" i="35"/>
  <c r="Z234" i="35"/>
  <c r="Z235" i="35"/>
  <c r="Z236" i="35"/>
  <c r="Z237" i="35"/>
  <c r="Z238" i="35"/>
  <c r="Z239" i="35"/>
  <c r="Z240" i="35"/>
  <c r="Z241" i="35"/>
  <c r="Z242" i="35"/>
  <c r="Z243" i="35"/>
  <c r="Z244" i="35"/>
  <c r="Z245" i="35"/>
  <c r="Z246" i="35"/>
  <c r="Z247" i="35"/>
  <c r="Z248" i="35"/>
  <c r="Z249" i="35"/>
  <c r="Z250" i="35"/>
  <c r="Z251" i="35"/>
  <c r="Z252" i="35"/>
  <c r="Z253" i="35"/>
  <c r="Z254" i="35"/>
  <c r="Z255" i="35"/>
  <c r="Z256" i="35"/>
  <c r="Z257" i="35"/>
  <c r="Z258" i="35"/>
  <c r="Z259" i="35"/>
  <c r="Z260" i="35"/>
  <c r="Z261" i="35"/>
  <c r="Z262" i="35"/>
  <c r="Z263" i="35"/>
  <c r="Z264" i="35"/>
  <c r="Z265" i="35"/>
  <c r="Z266" i="35"/>
  <c r="Z267" i="35"/>
  <c r="Z268" i="35"/>
  <c r="Z269" i="35"/>
  <c r="Z270" i="35"/>
  <c r="Z271" i="35"/>
  <c r="Z272" i="35"/>
  <c r="Z273" i="35"/>
  <c r="Z274" i="35"/>
  <c r="Z275" i="35"/>
  <c r="Z276" i="35"/>
  <c r="Z277" i="35"/>
  <c r="Z278" i="35"/>
  <c r="Z279" i="35"/>
  <c r="Z280" i="35"/>
  <c r="Z281" i="35"/>
  <c r="Z282" i="35"/>
  <c r="Z283" i="35"/>
  <c r="Z284" i="35"/>
  <c r="Z285" i="35"/>
  <c r="Z286" i="35"/>
  <c r="Z287" i="35"/>
  <c r="Z288" i="35"/>
  <c r="Z289" i="35"/>
  <c r="Z290" i="35"/>
  <c r="Z291" i="35"/>
  <c r="Z292" i="35"/>
  <c r="Z293" i="35"/>
  <c r="Z294" i="35"/>
  <c r="Z295" i="35"/>
  <c r="Z296" i="35"/>
  <c r="Z297" i="35"/>
  <c r="Z298" i="35"/>
  <c r="Z299" i="35"/>
  <c r="Z300" i="35"/>
  <c r="Z301" i="35"/>
  <c r="Y206" i="35"/>
  <c r="Y207" i="35"/>
  <c r="Y208" i="35"/>
  <c r="Y209" i="35"/>
  <c r="Y210" i="35"/>
  <c r="Y211" i="35"/>
  <c r="Y212" i="35"/>
  <c r="Y213" i="35"/>
  <c r="Y214" i="35"/>
  <c r="Y215" i="35"/>
  <c r="Y216" i="35"/>
  <c r="Y217" i="35"/>
  <c r="Y218" i="35"/>
  <c r="Y219" i="35"/>
  <c r="Y220" i="35"/>
  <c r="Y221" i="35"/>
  <c r="Y222" i="35"/>
  <c r="Y223" i="35"/>
  <c r="Y224" i="35"/>
  <c r="Y225" i="35"/>
  <c r="Y226" i="35"/>
  <c r="Y227" i="35"/>
  <c r="Y228" i="35"/>
  <c r="Y229" i="35"/>
  <c r="Y230" i="35"/>
  <c r="Y231" i="35"/>
  <c r="Y232" i="35"/>
  <c r="Y233" i="35"/>
  <c r="Y234" i="35"/>
  <c r="Y235" i="35"/>
  <c r="Y236" i="35"/>
  <c r="Y237" i="35"/>
  <c r="Y238" i="35"/>
  <c r="Y239" i="35"/>
  <c r="Y240" i="35"/>
  <c r="Y241" i="35"/>
  <c r="Y242" i="35"/>
  <c r="Y243" i="35"/>
  <c r="Y244" i="35"/>
  <c r="Y245" i="35"/>
  <c r="Y246" i="35"/>
  <c r="Y247" i="35"/>
  <c r="Y248" i="35"/>
  <c r="Y249" i="35"/>
  <c r="Y250" i="35"/>
  <c r="Y251" i="35"/>
  <c r="Y252" i="35"/>
  <c r="Y253" i="35"/>
  <c r="Y254" i="35"/>
  <c r="Y255" i="35"/>
  <c r="Y256" i="35"/>
  <c r="Y257" i="35"/>
  <c r="Y258" i="35"/>
  <c r="Y259" i="35"/>
  <c r="Y260" i="35"/>
  <c r="Y261" i="35"/>
  <c r="Y262" i="35"/>
  <c r="Y263" i="35"/>
  <c r="Y264" i="35"/>
  <c r="Y265" i="35"/>
  <c r="Y266" i="35"/>
  <c r="Y267" i="35"/>
  <c r="Y268" i="35"/>
  <c r="Y269" i="35"/>
  <c r="Y270" i="35"/>
  <c r="Y271" i="35"/>
  <c r="Y272" i="35"/>
  <c r="Y273" i="35"/>
  <c r="Y274" i="35"/>
  <c r="Y275" i="35"/>
  <c r="Y276" i="35"/>
  <c r="Y277" i="35"/>
  <c r="Y278" i="35"/>
  <c r="Y279" i="35"/>
  <c r="Y280" i="35"/>
  <c r="Y281" i="35"/>
  <c r="Y282" i="35"/>
  <c r="Y283" i="35"/>
  <c r="Y284" i="35"/>
  <c r="Y285" i="35"/>
  <c r="Y286" i="35"/>
  <c r="Y287" i="35"/>
  <c r="Y288" i="35"/>
  <c r="Y289" i="35"/>
  <c r="Y290" i="35"/>
  <c r="Y291" i="35"/>
  <c r="Y292" i="35"/>
  <c r="Y293" i="35"/>
  <c r="Y294" i="35"/>
  <c r="Y295" i="35"/>
  <c r="Y296" i="35"/>
  <c r="Y297" i="35"/>
  <c r="Y298" i="35"/>
  <c r="Y299" i="35"/>
  <c r="Y300" i="35"/>
  <c r="Y301" i="35"/>
  <c r="N204" i="35"/>
  <c r="N205" i="35"/>
  <c r="N206" i="35"/>
  <c r="N207" i="35"/>
  <c r="N208" i="35"/>
  <c r="N209" i="35"/>
  <c r="N210" i="35"/>
  <c r="N211" i="35"/>
  <c r="N212" i="35"/>
  <c r="N213" i="35"/>
  <c r="N214" i="35"/>
  <c r="N215" i="35"/>
  <c r="N216" i="35"/>
  <c r="N217" i="35"/>
  <c r="N218" i="35"/>
  <c r="N219" i="35"/>
  <c r="N220" i="35"/>
  <c r="N221" i="35"/>
  <c r="N222" i="35"/>
  <c r="N223" i="35"/>
  <c r="N224" i="35"/>
  <c r="N225" i="35"/>
  <c r="N226" i="35"/>
  <c r="N227" i="35"/>
  <c r="N228" i="35"/>
  <c r="N229" i="35"/>
  <c r="N230" i="35"/>
  <c r="N231" i="35"/>
  <c r="N232" i="35"/>
  <c r="N233" i="35"/>
  <c r="N234" i="35"/>
  <c r="N235" i="35"/>
  <c r="N236" i="35"/>
  <c r="N237" i="35"/>
  <c r="N238" i="35"/>
  <c r="N239" i="35"/>
  <c r="N240" i="35"/>
  <c r="N241" i="35"/>
  <c r="N242" i="35"/>
  <c r="N243" i="35"/>
  <c r="N244" i="35"/>
  <c r="N245" i="35"/>
  <c r="N246" i="35"/>
  <c r="N247" i="35"/>
  <c r="N248" i="35"/>
  <c r="N249" i="35"/>
  <c r="N250" i="35"/>
  <c r="N251" i="35"/>
  <c r="N252" i="35"/>
  <c r="N253" i="35"/>
  <c r="N254" i="35"/>
  <c r="N255" i="35"/>
  <c r="N256" i="35"/>
  <c r="N257" i="35"/>
  <c r="N258" i="35"/>
  <c r="N259" i="35"/>
  <c r="N260" i="35"/>
  <c r="N261" i="35"/>
  <c r="N262" i="35"/>
  <c r="N263" i="35"/>
  <c r="N264" i="35"/>
  <c r="N265" i="35"/>
  <c r="N266" i="35"/>
  <c r="N267" i="35"/>
  <c r="N268" i="35"/>
  <c r="N269" i="35"/>
  <c r="N270" i="35"/>
  <c r="N271" i="35"/>
  <c r="N272" i="35"/>
  <c r="N273" i="35"/>
  <c r="N274" i="35"/>
  <c r="N275" i="35"/>
  <c r="N276" i="35"/>
  <c r="N277" i="35"/>
  <c r="N278" i="35"/>
  <c r="N279" i="35"/>
  <c r="N280" i="35"/>
  <c r="N281" i="35"/>
  <c r="N282" i="35"/>
  <c r="N283" i="35"/>
  <c r="N284" i="35"/>
  <c r="N285" i="35"/>
  <c r="N286" i="35"/>
  <c r="N287" i="35"/>
  <c r="N288" i="35"/>
  <c r="N289" i="35"/>
  <c r="N290" i="35"/>
  <c r="N291" i="35"/>
  <c r="N292" i="35"/>
  <c r="N293" i="35"/>
  <c r="N294" i="35"/>
  <c r="N295" i="35"/>
  <c r="N296" i="35"/>
  <c r="N297" i="35"/>
  <c r="N298" i="35"/>
  <c r="N299" i="35"/>
  <c r="N300" i="35"/>
  <c r="N301" i="35"/>
  <c r="AJ237" i="31"/>
  <c r="AJ259" i="31"/>
  <c r="AI209" i="31"/>
  <c r="AI210" i="31"/>
  <c r="AI211" i="31"/>
  <c r="AI212" i="31"/>
  <c r="AI213" i="31"/>
  <c r="AI214" i="31"/>
  <c r="AI215" i="31"/>
  <c r="AI216" i="31"/>
  <c r="AI217" i="31"/>
  <c r="AI218" i="31"/>
  <c r="AI219" i="31"/>
  <c r="AI220" i="31"/>
  <c r="AI221" i="31"/>
  <c r="AI222" i="31"/>
  <c r="AI223" i="31"/>
  <c r="AI224" i="31"/>
  <c r="AI225" i="31"/>
  <c r="AI226" i="31"/>
  <c r="AI227" i="31"/>
  <c r="AI228" i="31"/>
  <c r="AI229" i="31"/>
  <c r="AI230" i="31"/>
  <c r="AI231" i="31"/>
  <c r="AI232" i="31"/>
  <c r="AI233" i="31"/>
  <c r="AI234" i="31"/>
  <c r="AI235" i="31"/>
  <c r="AI236" i="31"/>
  <c r="AI237" i="31"/>
  <c r="AI238" i="31"/>
  <c r="AI239" i="31"/>
  <c r="AI240" i="31"/>
  <c r="AI241" i="31"/>
  <c r="AI242" i="31"/>
  <c r="AI243" i="31"/>
  <c r="AI244" i="31"/>
  <c r="AI245" i="31"/>
  <c r="AI246" i="31"/>
  <c r="AI247" i="31"/>
  <c r="AI248" i="31"/>
  <c r="AI249" i="31"/>
  <c r="AI250" i="31"/>
  <c r="AI251" i="31"/>
  <c r="AI252" i="31"/>
  <c r="AI253" i="31"/>
  <c r="AI254" i="31"/>
  <c r="AI255" i="31"/>
  <c r="AI256" i="31"/>
  <c r="AI257" i="31"/>
  <c r="AI258" i="31"/>
  <c r="AI259" i="31"/>
  <c r="AI260" i="31"/>
  <c r="AI261" i="31"/>
  <c r="AI262" i="31"/>
  <c r="AI263" i="31"/>
  <c r="AI264" i="31"/>
  <c r="AI265" i="31"/>
  <c r="AI266" i="31"/>
  <c r="AI267" i="31"/>
  <c r="AI268" i="31"/>
  <c r="AI269" i="31"/>
  <c r="AI270" i="31"/>
  <c r="AI271" i="31"/>
  <c r="AI272" i="31"/>
  <c r="AI273" i="31"/>
  <c r="AI274" i="31"/>
  <c r="AI275" i="31"/>
  <c r="AI276" i="31"/>
  <c r="AI277" i="31"/>
  <c r="AI278" i="31"/>
  <c r="AI279" i="31"/>
  <c r="AI280" i="31"/>
  <c r="AI281" i="31"/>
  <c r="AI282" i="31"/>
  <c r="AI283" i="31"/>
  <c r="AI284" i="31"/>
  <c r="AI285" i="31"/>
  <c r="AI286" i="31"/>
  <c r="AI287" i="31"/>
  <c r="AI288" i="31"/>
  <c r="AI289" i="31"/>
  <c r="AI290" i="31"/>
  <c r="AI291" i="31"/>
  <c r="AI292" i="31"/>
  <c r="AI293" i="31"/>
  <c r="AI294" i="31"/>
  <c r="AI295" i="31"/>
  <c r="AI296" i="31"/>
  <c r="AI297" i="31"/>
  <c r="AI298" i="31"/>
  <c r="AI299" i="31"/>
  <c r="AI300" i="31"/>
  <c r="AI301" i="31"/>
  <c r="AF209" i="31"/>
  <c r="AF210" i="31"/>
  <c r="AF211" i="31"/>
  <c r="AF212" i="31"/>
  <c r="AF213" i="31"/>
  <c r="AF214" i="31"/>
  <c r="AF215" i="31"/>
  <c r="AF216" i="31"/>
  <c r="AF217" i="31"/>
  <c r="AF218" i="31"/>
  <c r="AF219" i="31"/>
  <c r="AF220" i="31"/>
  <c r="AF221" i="31"/>
  <c r="AF222" i="31"/>
  <c r="AF223" i="31"/>
  <c r="AF224" i="31"/>
  <c r="AF225" i="31"/>
  <c r="AF226" i="31"/>
  <c r="AF227" i="31"/>
  <c r="AF228" i="31"/>
  <c r="AF229" i="31"/>
  <c r="AF230" i="31"/>
  <c r="AF231" i="31"/>
  <c r="AF232" i="31"/>
  <c r="AF233" i="31"/>
  <c r="AF234" i="31"/>
  <c r="AF235" i="31"/>
  <c r="AF236" i="31"/>
  <c r="AF237" i="31"/>
  <c r="AF238" i="31"/>
  <c r="AF239" i="31"/>
  <c r="AF240" i="31"/>
  <c r="AF241" i="31"/>
  <c r="AF242" i="31"/>
  <c r="AF243" i="31"/>
  <c r="AF244" i="31"/>
  <c r="AF245" i="31"/>
  <c r="AF246" i="31"/>
  <c r="AF247" i="31"/>
  <c r="AF248" i="31"/>
  <c r="AF249" i="31"/>
  <c r="AF250" i="31"/>
  <c r="AF251" i="31"/>
  <c r="AF252" i="31"/>
  <c r="AF253" i="31"/>
  <c r="AF254" i="31"/>
  <c r="AF255" i="31"/>
  <c r="AF256" i="31"/>
  <c r="AF257" i="31"/>
  <c r="AF258" i="31"/>
  <c r="AF259" i="31"/>
  <c r="AF260" i="31"/>
  <c r="AF261" i="31"/>
  <c r="AF262" i="31"/>
  <c r="AF263" i="31"/>
  <c r="AF264" i="31"/>
  <c r="AF265" i="31"/>
  <c r="AF266" i="31"/>
  <c r="AF267" i="31"/>
  <c r="AF268" i="31"/>
  <c r="AF269" i="31"/>
  <c r="AF270" i="31"/>
  <c r="AF271" i="31"/>
  <c r="AF272" i="31"/>
  <c r="AF273" i="31"/>
  <c r="AF274" i="31"/>
  <c r="AF275" i="31"/>
  <c r="AF276" i="31"/>
  <c r="AF277" i="31"/>
  <c r="AF278" i="31"/>
  <c r="AF279" i="31"/>
  <c r="AF280" i="31"/>
  <c r="AF281" i="31"/>
  <c r="AF282" i="31"/>
  <c r="AF283" i="31"/>
  <c r="AF284" i="31"/>
  <c r="AF285" i="31"/>
  <c r="AF286" i="31"/>
  <c r="AF287" i="31"/>
  <c r="AF288" i="31"/>
  <c r="AF289" i="31"/>
  <c r="AF290" i="31"/>
  <c r="AF291" i="31"/>
  <c r="AF292" i="31"/>
  <c r="AF293" i="31"/>
  <c r="AF294" i="31"/>
  <c r="AF295" i="31"/>
  <c r="AF296" i="31"/>
  <c r="AF297" i="31"/>
  <c r="AF298" i="31"/>
  <c r="AF299" i="31"/>
  <c r="AF300" i="31"/>
  <c r="AF301" i="31"/>
  <c r="AE209" i="31"/>
  <c r="AJ209" i="31" s="1"/>
  <c r="AE210" i="31"/>
  <c r="AJ210" i="31" s="1"/>
  <c r="AE211" i="31"/>
  <c r="AJ211" i="31" s="1"/>
  <c r="AE212" i="31"/>
  <c r="AJ212" i="31" s="1"/>
  <c r="AE213" i="31"/>
  <c r="AJ213" i="31" s="1"/>
  <c r="AE214" i="31"/>
  <c r="AJ214" i="31" s="1"/>
  <c r="AE215" i="31"/>
  <c r="AJ215" i="31" s="1"/>
  <c r="AE216" i="31"/>
  <c r="AJ216" i="31" s="1"/>
  <c r="AE217" i="31"/>
  <c r="AJ217" i="31" s="1"/>
  <c r="AE218" i="31"/>
  <c r="AJ218" i="31" s="1"/>
  <c r="AE219" i="31"/>
  <c r="AJ219" i="31" s="1"/>
  <c r="AE220" i="31"/>
  <c r="AJ220" i="31" s="1"/>
  <c r="AE221" i="31"/>
  <c r="AJ221" i="31" s="1"/>
  <c r="AE222" i="31"/>
  <c r="AJ222" i="31" s="1"/>
  <c r="AE223" i="31"/>
  <c r="AJ223" i="31" s="1"/>
  <c r="AE224" i="31"/>
  <c r="AJ224" i="31" s="1"/>
  <c r="AE225" i="31"/>
  <c r="AJ225" i="31" s="1"/>
  <c r="AE226" i="31"/>
  <c r="AJ226" i="31" s="1"/>
  <c r="AE227" i="31"/>
  <c r="AJ227" i="31" s="1"/>
  <c r="AE228" i="31"/>
  <c r="AJ228" i="31" s="1"/>
  <c r="AE229" i="31"/>
  <c r="AJ229" i="31" s="1"/>
  <c r="AE230" i="31"/>
  <c r="AJ230" i="31" s="1"/>
  <c r="AE231" i="31"/>
  <c r="AJ231" i="31" s="1"/>
  <c r="AE232" i="31"/>
  <c r="AJ232" i="31" s="1"/>
  <c r="AE233" i="31"/>
  <c r="AJ233" i="31" s="1"/>
  <c r="AE234" i="31"/>
  <c r="AJ234" i="31" s="1"/>
  <c r="AE235" i="31"/>
  <c r="AJ235" i="31" s="1"/>
  <c r="AE236" i="31"/>
  <c r="AJ236" i="31" s="1"/>
  <c r="AE237" i="31"/>
  <c r="AE238" i="31"/>
  <c r="AJ238" i="31" s="1"/>
  <c r="AE239" i="31"/>
  <c r="AJ239" i="31" s="1"/>
  <c r="AE240" i="31"/>
  <c r="AJ240" i="31" s="1"/>
  <c r="AE241" i="31"/>
  <c r="AJ241" i="31" s="1"/>
  <c r="AE242" i="31"/>
  <c r="AJ242" i="31" s="1"/>
  <c r="AE243" i="31"/>
  <c r="AJ243" i="31" s="1"/>
  <c r="AE244" i="31"/>
  <c r="AJ244" i="31" s="1"/>
  <c r="AE245" i="31"/>
  <c r="AJ245" i="31" s="1"/>
  <c r="AE246" i="31"/>
  <c r="AJ246" i="31" s="1"/>
  <c r="AE247" i="31"/>
  <c r="AJ247" i="31" s="1"/>
  <c r="AE248" i="31"/>
  <c r="AJ248" i="31" s="1"/>
  <c r="AE249" i="31"/>
  <c r="AJ249" i="31" s="1"/>
  <c r="AE250" i="31"/>
  <c r="AJ250" i="31" s="1"/>
  <c r="AE251" i="31"/>
  <c r="AJ251" i="31" s="1"/>
  <c r="AE252" i="31"/>
  <c r="AJ252" i="31" s="1"/>
  <c r="AE253" i="31"/>
  <c r="AJ253" i="31" s="1"/>
  <c r="AE254" i="31"/>
  <c r="AJ254" i="31" s="1"/>
  <c r="AE255" i="31"/>
  <c r="AJ255" i="31" s="1"/>
  <c r="AE256" i="31"/>
  <c r="AJ256" i="31" s="1"/>
  <c r="AE257" i="31"/>
  <c r="AJ257" i="31" s="1"/>
  <c r="AE258" i="31"/>
  <c r="AJ258" i="31" s="1"/>
  <c r="AE259" i="31"/>
  <c r="AE260" i="31"/>
  <c r="AJ260" i="31" s="1"/>
  <c r="AE261" i="31"/>
  <c r="AJ261" i="31" s="1"/>
  <c r="AE262" i="31"/>
  <c r="AJ262" i="31" s="1"/>
  <c r="AE263" i="31"/>
  <c r="AJ263" i="31" s="1"/>
  <c r="AE264" i="31"/>
  <c r="AJ264" i="31" s="1"/>
  <c r="AE265" i="31"/>
  <c r="AJ265" i="31" s="1"/>
  <c r="AE266" i="31"/>
  <c r="AJ266" i="31" s="1"/>
  <c r="AE267" i="31"/>
  <c r="AJ267" i="31" s="1"/>
  <c r="AE268" i="31"/>
  <c r="AJ268" i="31" s="1"/>
  <c r="AE269" i="31"/>
  <c r="AJ269" i="31" s="1"/>
  <c r="AE270" i="31"/>
  <c r="AJ270" i="31" s="1"/>
  <c r="AE271" i="31"/>
  <c r="AJ271" i="31" s="1"/>
  <c r="AE272" i="31"/>
  <c r="AJ272" i="31" s="1"/>
  <c r="AE273" i="31"/>
  <c r="AJ273" i="31" s="1"/>
  <c r="AE274" i="31"/>
  <c r="AJ274" i="31" s="1"/>
  <c r="AE275" i="31"/>
  <c r="AJ275" i="31" s="1"/>
  <c r="AE276" i="31"/>
  <c r="AJ276" i="31" s="1"/>
  <c r="AE277" i="31"/>
  <c r="AJ277" i="31" s="1"/>
  <c r="AE278" i="31"/>
  <c r="AJ278" i="31" s="1"/>
  <c r="AE279" i="31"/>
  <c r="AJ279" i="31" s="1"/>
  <c r="AE280" i="31"/>
  <c r="AJ280" i="31" s="1"/>
  <c r="AE281" i="31"/>
  <c r="AJ281" i="31" s="1"/>
  <c r="AE282" i="31"/>
  <c r="AJ282" i="31" s="1"/>
  <c r="AE283" i="31"/>
  <c r="AJ283" i="31" s="1"/>
  <c r="AE284" i="31"/>
  <c r="AJ284" i="31" s="1"/>
  <c r="AE285" i="31"/>
  <c r="AJ285" i="31" s="1"/>
  <c r="AE286" i="31"/>
  <c r="AJ286" i="31" s="1"/>
  <c r="AE287" i="31"/>
  <c r="AJ287" i="31" s="1"/>
  <c r="AE288" i="31"/>
  <c r="AJ288" i="31" s="1"/>
  <c r="AE289" i="31"/>
  <c r="AJ289" i="31" s="1"/>
  <c r="AE290" i="31"/>
  <c r="AJ290" i="31" s="1"/>
  <c r="AE291" i="31"/>
  <c r="AJ291" i="31" s="1"/>
  <c r="AE292" i="31"/>
  <c r="AJ292" i="31" s="1"/>
  <c r="AE293" i="31"/>
  <c r="AJ293" i="31" s="1"/>
  <c r="AE294" i="31"/>
  <c r="AJ294" i="31" s="1"/>
  <c r="AE295" i="31"/>
  <c r="AJ295" i="31" s="1"/>
  <c r="AE296" i="31"/>
  <c r="AJ296" i="31" s="1"/>
  <c r="AE297" i="31"/>
  <c r="AJ297" i="31" s="1"/>
  <c r="AE298" i="31"/>
  <c r="AJ298" i="31" s="1"/>
  <c r="AE299" i="31"/>
  <c r="AJ299" i="31" s="1"/>
  <c r="AE300" i="31"/>
  <c r="AJ300" i="31" s="1"/>
  <c r="AE301" i="31"/>
  <c r="AJ301" i="31" s="1"/>
  <c r="AB208" i="31"/>
  <c r="AB209" i="31"/>
  <c r="AB210" i="31"/>
  <c r="AB211" i="31"/>
  <c r="AB212" i="31"/>
  <c r="AB213" i="31"/>
  <c r="AB214" i="31"/>
  <c r="AB215" i="31"/>
  <c r="AB216" i="31"/>
  <c r="AB217" i="31"/>
  <c r="AB218" i="31"/>
  <c r="AB219" i="31"/>
  <c r="AB220" i="31"/>
  <c r="AB221" i="31"/>
  <c r="AB222" i="31"/>
  <c r="AB223" i="31"/>
  <c r="AB224" i="31"/>
  <c r="AB225" i="31"/>
  <c r="AB226" i="31"/>
  <c r="AB227" i="31"/>
  <c r="AB228" i="31"/>
  <c r="AB229" i="31"/>
  <c r="AB230" i="31"/>
  <c r="AB231" i="31"/>
  <c r="AB232" i="31"/>
  <c r="AB233" i="31"/>
  <c r="AB234" i="31"/>
  <c r="AB235" i="31"/>
  <c r="AB236" i="31"/>
  <c r="AB237" i="31"/>
  <c r="AB238" i="31"/>
  <c r="AB239" i="31"/>
  <c r="AB240" i="31"/>
  <c r="AB241" i="31"/>
  <c r="AB242" i="31"/>
  <c r="AB243" i="31"/>
  <c r="AB244" i="31"/>
  <c r="AB245" i="31"/>
  <c r="AB246" i="31"/>
  <c r="AB247" i="31"/>
  <c r="AB248" i="31"/>
  <c r="AB249" i="31"/>
  <c r="AB250" i="31"/>
  <c r="AB251" i="31"/>
  <c r="AB252" i="31"/>
  <c r="AB253" i="31"/>
  <c r="AB254" i="31"/>
  <c r="AB255" i="31"/>
  <c r="AB256" i="31"/>
  <c r="AB257" i="31"/>
  <c r="AB258" i="31"/>
  <c r="AB259" i="31"/>
  <c r="AB260" i="31"/>
  <c r="AB261" i="31"/>
  <c r="AB262" i="31"/>
  <c r="AB263" i="31"/>
  <c r="AB264" i="31"/>
  <c r="AB265" i="31"/>
  <c r="AB266" i="31"/>
  <c r="AB267" i="31"/>
  <c r="AB268" i="31"/>
  <c r="AB269" i="31"/>
  <c r="AB270" i="31"/>
  <c r="AB271" i="31"/>
  <c r="AB272" i="31"/>
  <c r="AB273" i="31"/>
  <c r="AB274" i="31"/>
  <c r="AB275" i="31"/>
  <c r="AB276" i="31"/>
  <c r="AB277" i="31"/>
  <c r="AB278" i="31"/>
  <c r="AB279" i="31"/>
  <c r="AB280" i="31"/>
  <c r="AB281" i="31"/>
  <c r="AB282" i="31"/>
  <c r="AB283" i="31"/>
  <c r="AB284" i="31"/>
  <c r="AB285" i="31"/>
  <c r="AB286" i="31"/>
  <c r="AB287" i="31"/>
  <c r="AB288" i="31"/>
  <c r="AB289" i="31"/>
  <c r="AB290" i="31"/>
  <c r="AB291" i="31"/>
  <c r="AB292" i="31"/>
  <c r="AB293" i="31"/>
  <c r="AB294" i="31"/>
  <c r="AB295" i="31"/>
  <c r="AB296" i="31"/>
  <c r="AB297" i="31"/>
  <c r="AB298" i="31"/>
  <c r="AB299" i="31"/>
  <c r="AB300" i="31"/>
  <c r="AB301" i="31"/>
  <c r="AA208" i="31"/>
  <c r="AA209" i="31"/>
  <c r="AA210" i="31"/>
  <c r="AA211" i="31"/>
  <c r="AA212" i="31"/>
  <c r="AA213" i="31"/>
  <c r="AA214" i="31"/>
  <c r="AA215" i="31"/>
  <c r="AA216" i="31"/>
  <c r="AA217" i="31"/>
  <c r="AA218" i="31"/>
  <c r="AA219" i="31"/>
  <c r="AA220" i="31"/>
  <c r="AA221" i="31"/>
  <c r="AA222" i="31"/>
  <c r="AA223" i="31"/>
  <c r="AA224" i="31"/>
  <c r="AA225" i="31"/>
  <c r="AA226" i="31"/>
  <c r="AA227" i="31"/>
  <c r="AA228" i="31"/>
  <c r="AA229" i="31"/>
  <c r="AA230" i="31"/>
  <c r="AA231" i="31"/>
  <c r="AA232" i="31"/>
  <c r="AA233" i="31"/>
  <c r="AA234" i="31"/>
  <c r="AA235" i="31"/>
  <c r="AA236" i="31"/>
  <c r="AA237" i="31"/>
  <c r="AA238" i="31"/>
  <c r="AA239" i="31"/>
  <c r="AA240" i="31"/>
  <c r="AA241" i="31"/>
  <c r="AA242" i="31"/>
  <c r="AA243" i="31"/>
  <c r="AA244" i="31"/>
  <c r="AA245" i="31"/>
  <c r="AA246" i="31"/>
  <c r="AA247" i="31"/>
  <c r="AA248" i="31"/>
  <c r="AA249" i="31"/>
  <c r="AA250" i="31"/>
  <c r="AA251" i="31"/>
  <c r="AA252" i="31"/>
  <c r="AA253" i="31"/>
  <c r="AA254" i="31"/>
  <c r="AA255" i="31"/>
  <c r="AA256" i="31"/>
  <c r="AA257" i="31"/>
  <c r="AA258" i="31"/>
  <c r="AA259" i="31"/>
  <c r="AA260" i="31"/>
  <c r="AA261" i="31"/>
  <c r="AA262" i="31"/>
  <c r="AA263" i="31"/>
  <c r="AA264" i="31"/>
  <c r="AA265" i="31"/>
  <c r="AA266" i="31"/>
  <c r="AA267" i="31"/>
  <c r="AA268" i="31"/>
  <c r="AA269" i="31"/>
  <c r="AA270" i="31"/>
  <c r="AA271" i="31"/>
  <c r="AA272" i="31"/>
  <c r="AA273" i="31"/>
  <c r="AA274" i="31"/>
  <c r="AA275" i="31"/>
  <c r="AA276" i="31"/>
  <c r="AA277" i="31"/>
  <c r="AA278" i="31"/>
  <c r="AA279" i="31"/>
  <c r="AA280" i="31"/>
  <c r="AA281" i="31"/>
  <c r="AA282" i="31"/>
  <c r="AA283" i="31"/>
  <c r="AA284" i="31"/>
  <c r="AA285" i="31"/>
  <c r="AA286" i="31"/>
  <c r="AA287" i="31"/>
  <c r="AA288" i="31"/>
  <c r="AA289" i="31"/>
  <c r="AA290" i="31"/>
  <c r="AA291" i="31"/>
  <c r="AA292" i="31"/>
  <c r="AA293" i="31"/>
  <c r="AA294" i="31"/>
  <c r="AA295" i="31"/>
  <c r="AA296" i="31"/>
  <c r="AA297" i="31"/>
  <c r="AA298" i="31"/>
  <c r="AA299" i="31"/>
  <c r="AA300" i="31"/>
  <c r="AA301" i="31"/>
  <c r="Z208" i="31"/>
  <c r="Z209" i="31"/>
  <c r="Z210" i="31"/>
  <c r="Z211" i="31"/>
  <c r="Z212" i="31"/>
  <c r="Z213" i="31"/>
  <c r="Z214" i="31"/>
  <c r="Z215" i="31"/>
  <c r="Z216" i="31"/>
  <c r="Z217" i="31"/>
  <c r="Z218" i="31"/>
  <c r="Z219" i="31"/>
  <c r="Z220" i="31"/>
  <c r="Z221" i="31"/>
  <c r="Z222" i="31"/>
  <c r="Z223" i="31"/>
  <c r="Z224" i="31"/>
  <c r="Z225" i="31"/>
  <c r="Z226" i="31"/>
  <c r="Z227" i="31"/>
  <c r="Z228" i="31"/>
  <c r="Z229" i="31"/>
  <c r="Z230" i="31"/>
  <c r="Z231" i="31"/>
  <c r="Z232" i="31"/>
  <c r="Z233" i="31"/>
  <c r="Z234" i="31"/>
  <c r="Z235" i="31"/>
  <c r="Z236" i="31"/>
  <c r="Z237" i="31"/>
  <c r="Z238" i="31"/>
  <c r="Z239" i="31"/>
  <c r="Z240" i="31"/>
  <c r="Z241" i="31"/>
  <c r="Z242" i="31"/>
  <c r="Z243" i="31"/>
  <c r="Z244" i="31"/>
  <c r="Z245" i="31"/>
  <c r="Z246" i="31"/>
  <c r="Z247" i="31"/>
  <c r="Z248" i="31"/>
  <c r="Z249" i="31"/>
  <c r="Z250" i="31"/>
  <c r="Z251" i="31"/>
  <c r="Z252" i="31"/>
  <c r="Z253" i="31"/>
  <c r="Z254" i="31"/>
  <c r="Z255" i="31"/>
  <c r="Z256" i="31"/>
  <c r="Z257" i="31"/>
  <c r="Z258" i="31"/>
  <c r="Z259" i="31"/>
  <c r="Z260" i="31"/>
  <c r="Z261" i="31"/>
  <c r="Z262" i="31"/>
  <c r="Z263" i="31"/>
  <c r="Z264" i="31"/>
  <c r="Z265" i="31"/>
  <c r="Z266" i="31"/>
  <c r="Z267" i="31"/>
  <c r="Z268" i="31"/>
  <c r="Z269" i="31"/>
  <c r="Z270" i="31"/>
  <c r="Z271" i="31"/>
  <c r="Z272" i="31"/>
  <c r="Z273" i="31"/>
  <c r="Z274" i="31"/>
  <c r="Z275" i="31"/>
  <c r="Z276" i="31"/>
  <c r="Z277" i="31"/>
  <c r="Z278" i="31"/>
  <c r="Z279" i="31"/>
  <c r="Z280" i="31"/>
  <c r="Z281" i="31"/>
  <c r="Z282" i="31"/>
  <c r="Z283" i="31"/>
  <c r="Z284" i="31"/>
  <c r="Z285" i="31"/>
  <c r="Z286" i="31"/>
  <c r="Z287" i="31"/>
  <c r="Z288" i="31"/>
  <c r="Z289" i="31"/>
  <c r="Z290" i="31"/>
  <c r="Z291" i="31"/>
  <c r="Z292" i="31"/>
  <c r="Z293" i="31"/>
  <c r="Z294" i="31"/>
  <c r="Z295" i="31"/>
  <c r="Z296" i="31"/>
  <c r="Z297" i="31"/>
  <c r="Z298" i="31"/>
  <c r="Z299" i="31"/>
  <c r="Z300" i="31"/>
  <c r="Z301" i="31"/>
  <c r="Y208" i="31"/>
  <c r="Y209" i="31"/>
  <c r="Y210" i="31"/>
  <c r="Y211" i="31"/>
  <c r="Y212" i="31"/>
  <c r="Y213" i="31"/>
  <c r="Y214" i="31"/>
  <c r="Y215" i="31"/>
  <c r="Y216" i="31"/>
  <c r="Y217" i="31"/>
  <c r="Y218" i="31"/>
  <c r="Y219" i="31"/>
  <c r="Y220" i="31"/>
  <c r="Y221" i="31"/>
  <c r="Y222" i="31"/>
  <c r="Y223" i="31"/>
  <c r="Y224" i="31"/>
  <c r="Y225" i="31"/>
  <c r="Y226" i="31"/>
  <c r="Y227" i="31"/>
  <c r="Y228" i="31"/>
  <c r="Y229" i="31"/>
  <c r="Y230" i="31"/>
  <c r="Y231" i="31"/>
  <c r="Y232" i="31"/>
  <c r="Y233" i="31"/>
  <c r="Y234" i="31"/>
  <c r="Y235" i="31"/>
  <c r="Y236" i="31"/>
  <c r="Y237" i="31"/>
  <c r="Y238" i="31"/>
  <c r="Y239" i="31"/>
  <c r="Y240" i="31"/>
  <c r="Y241" i="31"/>
  <c r="Y242" i="31"/>
  <c r="Y243" i="31"/>
  <c r="Y244" i="31"/>
  <c r="Y245" i="31"/>
  <c r="Y246" i="31"/>
  <c r="Y247" i="31"/>
  <c r="Y248" i="31"/>
  <c r="Y249" i="31"/>
  <c r="Y250" i="31"/>
  <c r="Y251" i="31"/>
  <c r="Y252" i="31"/>
  <c r="Y253" i="31"/>
  <c r="Y254" i="31"/>
  <c r="Y255" i="31"/>
  <c r="Y256" i="31"/>
  <c r="Y257" i="31"/>
  <c r="Y258" i="31"/>
  <c r="Y259" i="31"/>
  <c r="Y260" i="31"/>
  <c r="Y261" i="31"/>
  <c r="Y262" i="31"/>
  <c r="Y263" i="31"/>
  <c r="Y264" i="31"/>
  <c r="Y265" i="31"/>
  <c r="Y266" i="31"/>
  <c r="Y267" i="31"/>
  <c r="Y268" i="31"/>
  <c r="Y269" i="31"/>
  <c r="Y270" i="31"/>
  <c r="Y271" i="31"/>
  <c r="Y272" i="31"/>
  <c r="Y273" i="31"/>
  <c r="Y274" i="31"/>
  <c r="Y275" i="31"/>
  <c r="Y276" i="31"/>
  <c r="Y277" i="31"/>
  <c r="Y278" i="31"/>
  <c r="Y279" i="31"/>
  <c r="Y280" i="31"/>
  <c r="Y281" i="31"/>
  <c r="Y282" i="31"/>
  <c r="Y283" i="31"/>
  <c r="Y284" i="31"/>
  <c r="Y285" i="31"/>
  <c r="Y286" i="31"/>
  <c r="Y287" i="31"/>
  <c r="Y288" i="31"/>
  <c r="Y289" i="31"/>
  <c r="Y290" i="31"/>
  <c r="Y291" i="31"/>
  <c r="Y292" i="31"/>
  <c r="Y293" i="31"/>
  <c r="Y294" i="31"/>
  <c r="Y295" i="31"/>
  <c r="Y296" i="31"/>
  <c r="Y297" i="31"/>
  <c r="Y298" i="31"/>
  <c r="Y299" i="31"/>
  <c r="Y300" i="31"/>
  <c r="Y301" i="31"/>
  <c r="T209" i="31"/>
  <c r="T210" i="31"/>
  <c r="T211" i="31"/>
  <c r="T212" i="31"/>
  <c r="T213" i="31"/>
  <c r="T214" i="31"/>
  <c r="T215" i="31"/>
  <c r="T216" i="31"/>
  <c r="T217" i="31"/>
  <c r="T218" i="31"/>
  <c r="T219" i="31"/>
  <c r="T220" i="31"/>
  <c r="T221" i="31"/>
  <c r="T222" i="31"/>
  <c r="T223" i="31"/>
  <c r="AL223" i="31" s="1"/>
  <c r="T224" i="31"/>
  <c r="AK224" i="31" s="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AL287" i="31" s="1"/>
  <c r="T288" i="31"/>
  <c r="AK288" i="31" s="1"/>
  <c r="T289" i="31"/>
  <c r="T290" i="31"/>
  <c r="T291" i="31"/>
  <c r="T292" i="31"/>
  <c r="T293" i="31"/>
  <c r="T294" i="31"/>
  <c r="T295" i="31"/>
  <c r="T296" i="31"/>
  <c r="T297" i="31"/>
  <c r="T298" i="31"/>
  <c r="T299" i="31"/>
  <c r="T300" i="31"/>
  <c r="T301" i="31"/>
  <c r="AI201" i="34"/>
  <c r="AI202" i="34"/>
  <c r="AI203" i="34"/>
  <c r="AI204" i="34"/>
  <c r="AI205" i="34"/>
  <c r="AI206" i="34"/>
  <c r="AI207" i="34"/>
  <c r="AI208" i="34"/>
  <c r="AI209" i="34"/>
  <c r="AI210" i="34"/>
  <c r="AI211" i="34"/>
  <c r="AI212" i="34"/>
  <c r="AI213" i="34"/>
  <c r="AI214" i="34"/>
  <c r="AI215" i="34"/>
  <c r="AI216" i="34"/>
  <c r="AI217" i="34"/>
  <c r="AI218" i="34"/>
  <c r="AI219" i="34"/>
  <c r="AI220" i="34"/>
  <c r="AI221" i="34"/>
  <c r="AI222" i="34"/>
  <c r="AI223" i="34"/>
  <c r="AI224" i="34"/>
  <c r="AI225" i="34"/>
  <c r="AI226" i="34"/>
  <c r="AI227" i="34"/>
  <c r="AI228" i="34"/>
  <c r="AI229" i="34"/>
  <c r="AI230" i="34"/>
  <c r="AI231" i="34"/>
  <c r="AI232" i="34"/>
  <c r="AI233" i="34"/>
  <c r="AI234" i="34"/>
  <c r="AI235" i="34"/>
  <c r="AI236" i="34"/>
  <c r="AI237" i="34"/>
  <c r="AI238" i="34"/>
  <c r="AI239" i="34"/>
  <c r="AI240" i="34"/>
  <c r="AI241" i="34"/>
  <c r="AI242" i="34"/>
  <c r="AI243" i="34"/>
  <c r="AI244" i="34"/>
  <c r="AI245" i="34"/>
  <c r="AI246" i="34"/>
  <c r="AI247" i="34"/>
  <c r="AI248" i="34"/>
  <c r="AI249" i="34"/>
  <c r="AI250" i="34"/>
  <c r="AI251" i="34"/>
  <c r="AI252" i="34"/>
  <c r="AI253" i="34"/>
  <c r="AI254" i="34"/>
  <c r="AI255" i="34"/>
  <c r="AI256" i="34"/>
  <c r="AI257" i="34"/>
  <c r="AI258" i="34"/>
  <c r="AI259" i="34"/>
  <c r="AI260" i="34"/>
  <c r="AI261" i="34"/>
  <c r="AI262" i="34"/>
  <c r="AI263" i="34"/>
  <c r="AI264" i="34"/>
  <c r="AI265" i="34"/>
  <c r="AI266" i="34"/>
  <c r="AI267" i="34"/>
  <c r="AI268" i="34"/>
  <c r="AI269" i="34"/>
  <c r="AI270" i="34"/>
  <c r="AI271" i="34"/>
  <c r="AI272" i="34"/>
  <c r="AI273" i="34"/>
  <c r="AI274" i="34"/>
  <c r="AI275" i="34"/>
  <c r="AI276" i="34"/>
  <c r="AI277" i="34"/>
  <c r="AI278" i="34"/>
  <c r="AI279" i="34"/>
  <c r="AI280" i="34"/>
  <c r="AI281" i="34"/>
  <c r="AI282" i="34"/>
  <c r="AI283" i="34"/>
  <c r="AI284" i="34"/>
  <c r="AI285" i="34"/>
  <c r="AI286" i="34"/>
  <c r="AI287" i="34"/>
  <c r="AI288" i="34"/>
  <c r="AI289" i="34"/>
  <c r="AI290" i="34"/>
  <c r="AI291" i="34"/>
  <c r="AI292" i="34"/>
  <c r="AI293" i="34"/>
  <c r="AI294" i="34"/>
  <c r="AI295" i="34"/>
  <c r="AI296" i="34"/>
  <c r="AI297" i="34"/>
  <c r="AI298" i="34"/>
  <c r="AI299" i="34"/>
  <c r="AI300" i="34"/>
  <c r="AI301" i="34"/>
  <c r="AF201" i="34"/>
  <c r="AF202" i="34"/>
  <c r="AF203" i="34"/>
  <c r="AF204" i="34"/>
  <c r="AF205" i="34"/>
  <c r="AF206" i="34"/>
  <c r="AF207" i="34"/>
  <c r="AF208" i="34"/>
  <c r="AF209" i="34"/>
  <c r="AF210" i="34"/>
  <c r="AF211" i="34"/>
  <c r="AF212" i="34"/>
  <c r="AF213" i="34"/>
  <c r="AF214" i="34"/>
  <c r="AF215" i="34"/>
  <c r="AF216" i="34"/>
  <c r="AF217" i="34"/>
  <c r="AF218" i="34"/>
  <c r="AF219" i="34"/>
  <c r="AF220" i="34"/>
  <c r="AF221" i="34"/>
  <c r="AF222" i="34"/>
  <c r="AF223" i="34"/>
  <c r="AF224" i="34"/>
  <c r="AF225" i="34"/>
  <c r="AF226" i="34"/>
  <c r="AF227" i="34"/>
  <c r="AF228" i="34"/>
  <c r="AF229" i="34"/>
  <c r="AF230" i="34"/>
  <c r="AF231" i="34"/>
  <c r="AF232" i="34"/>
  <c r="AF233" i="34"/>
  <c r="AF234" i="34"/>
  <c r="AF235" i="34"/>
  <c r="AF236" i="34"/>
  <c r="AF237" i="34"/>
  <c r="AF238" i="34"/>
  <c r="AF239" i="34"/>
  <c r="AF240" i="34"/>
  <c r="AF241" i="34"/>
  <c r="AF242" i="34"/>
  <c r="AF243" i="34"/>
  <c r="AF244" i="34"/>
  <c r="AF245" i="34"/>
  <c r="AF246" i="34"/>
  <c r="AF247" i="34"/>
  <c r="AF248" i="34"/>
  <c r="AF249" i="34"/>
  <c r="AF250" i="34"/>
  <c r="AF251" i="34"/>
  <c r="AF252" i="34"/>
  <c r="AF253" i="34"/>
  <c r="AF254" i="34"/>
  <c r="AF255" i="34"/>
  <c r="AF256" i="34"/>
  <c r="AF257" i="34"/>
  <c r="AF258" i="34"/>
  <c r="AF259" i="34"/>
  <c r="AF260" i="34"/>
  <c r="AF261" i="34"/>
  <c r="AF262" i="34"/>
  <c r="AF263" i="34"/>
  <c r="AF264" i="34"/>
  <c r="AF265" i="34"/>
  <c r="AF266" i="34"/>
  <c r="AF267" i="34"/>
  <c r="AF268" i="34"/>
  <c r="AF269" i="34"/>
  <c r="AF270" i="34"/>
  <c r="AF271" i="34"/>
  <c r="AF272" i="34"/>
  <c r="AF273" i="34"/>
  <c r="AF274" i="34"/>
  <c r="AF275" i="34"/>
  <c r="AF276" i="34"/>
  <c r="AF277" i="34"/>
  <c r="AF278" i="34"/>
  <c r="AF279" i="34"/>
  <c r="AF280" i="34"/>
  <c r="AF281" i="34"/>
  <c r="AF282" i="34"/>
  <c r="AF283" i="34"/>
  <c r="AF284" i="34"/>
  <c r="AF285" i="34"/>
  <c r="AF286" i="34"/>
  <c r="AF287" i="34"/>
  <c r="AF288" i="34"/>
  <c r="AF289" i="34"/>
  <c r="AF290" i="34"/>
  <c r="AF291" i="34"/>
  <c r="AF292" i="34"/>
  <c r="AF293" i="34"/>
  <c r="AF294" i="34"/>
  <c r="AF295" i="34"/>
  <c r="AF296" i="34"/>
  <c r="AF297" i="34"/>
  <c r="AF298" i="34"/>
  <c r="AF299" i="34"/>
  <c r="AF300" i="34"/>
  <c r="AF301" i="34"/>
  <c r="AB201" i="34"/>
  <c r="AB202" i="34"/>
  <c r="AB203" i="34"/>
  <c r="AB204" i="34"/>
  <c r="AB205" i="34"/>
  <c r="AB206" i="34"/>
  <c r="AB207" i="34"/>
  <c r="AB208" i="34"/>
  <c r="AB209" i="34"/>
  <c r="AB210" i="34"/>
  <c r="AB211" i="34"/>
  <c r="AB212" i="34"/>
  <c r="AB213" i="34"/>
  <c r="AB214" i="34"/>
  <c r="AB215" i="34"/>
  <c r="AB216" i="34"/>
  <c r="AB217" i="34"/>
  <c r="AB218" i="34"/>
  <c r="AB219" i="34"/>
  <c r="AB220" i="34"/>
  <c r="AB221" i="34"/>
  <c r="AB222" i="34"/>
  <c r="AB223" i="34"/>
  <c r="AB224" i="34"/>
  <c r="AB225" i="34"/>
  <c r="AB226" i="34"/>
  <c r="AB227" i="34"/>
  <c r="AB228" i="34"/>
  <c r="AB229" i="34"/>
  <c r="AB230" i="34"/>
  <c r="AB231" i="34"/>
  <c r="AB232" i="34"/>
  <c r="AB233" i="34"/>
  <c r="AB234" i="34"/>
  <c r="AB235" i="34"/>
  <c r="AB236" i="34"/>
  <c r="AB237" i="34"/>
  <c r="AB238" i="34"/>
  <c r="AB239" i="34"/>
  <c r="AB240" i="34"/>
  <c r="AB241" i="34"/>
  <c r="AB242" i="34"/>
  <c r="AB243" i="34"/>
  <c r="AB244" i="34"/>
  <c r="AB245" i="34"/>
  <c r="AB246" i="34"/>
  <c r="AB247" i="34"/>
  <c r="AB248" i="34"/>
  <c r="AB249" i="34"/>
  <c r="AB250" i="34"/>
  <c r="AB251" i="34"/>
  <c r="AB252" i="34"/>
  <c r="AB253" i="34"/>
  <c r="AB254" i="34"/>
  <c r="AB255" i="34"/>
  <c r="AB256" i="34"/>
  <c r="AB257" i="34"/>
  <c r="AB258" i="34"/>
  <c r="AB259" i="34"/>
  <c r="AB260" i="34"/>
  <c r="AB261" i="34"/>
  <c r="AB262" i="34"/>
  <c r="AB263" i="34"/>
  <c r="AB264" i="34"/>
  <c r="AB265" i="34"/>
  <c r="AB266" i="34"/>
  <c r="AB267" i="34"/>
  <c r="AB268" i="34"/>
  <c r="AB269" i="34"/>
  <c r="AB270" i="34"/>
  <c r="AB271" i="34"/>
  <c r="AB272" i="34"/>
  <c r="AB273" i="34"/>
  <c r="AB274" i="34"/>
  <c r="AB275" i="34"/>
  <c r="AB276" i="34"/>
  <c r="AB277" i="34"/>
  <c r="AB278" i="34"/>
  <c r="AB279" i="34"/>
  <c r="AB280" i="34"/>
  <c r="AB281" i="34"/>
  <c r="AB282" i="34"/>
  <c r="AB283" i="34"/>
  <c r="AB284" i="34"/>
  <c r="AB285" i="34"/>
  <c r="AB286" i="34"/>
  <c r="AB287" i="34"/>
  <c r="AB288" i="34"/>
  <c r="AB289" i="34"/>
  <c r="AB290" i="34"/>
  <c r="AB291" i="34"/>
  <c r="AB292" i="34"/>
  <c r="AB293" i="34"/>
  <c r="AB294" i="34"/>
  <c r="AB295" i="34"/>
  <c r="AB296" i="34"/>
  <c r="AB297" i="34"/>
  <c r="AB298" i="34"/>
  <c r="AB299" i="34"/>
  <c r="AB300" i="34"/>
  <c r="AB301" i="34"/>
  <c r="AA201" i="34"/>
  <c r="AA202" i="34"/>
  <c r="AA203" i="34"/>
  <c r="AA204" i="34"/>
  <c r="AA205" i="34"/>
  <c r="AA206" i="34"/>
  <c r="AA207" i="34"/>
  <c r="AA208" i="34"/>
  <c r="AA209" i="34"/>
  <c r="AA210" i="34"/>
  <c r="AA211" i="34"/>
  <c r="AA212" i="34"/>
  <c r="AA213" i="34"/>
  <c r="AA214" i="34"/>
  <c r="AA215" i="34"/>
  <c r="AA216" i="34"/>
  <c r="AA217" i="34"/>
  <c r="AA218" i="34"/>
  <c r="AA219" i="34"/>
  <c r="AA220" i="34"/>
  <c r="AA221" i="34"/>
  <c r="AA222" i="34"/>
  <c r="AA223" i="34"/>
  <c r="AA224" i="34"/>
  <c r="AA225" i="34"/>
  <c r="AA226" i="34"/>
  <c r="AA227" i="34"/>
  <c r="AA228" i="34"/>
  <c r="AA229" i="34"/>
  <c r="AA230" i="34"/>
  <c r="AA231" i="34"/>
  <c r="AA232" i="34"/>
  <c r="AA233" i="34"/>
  <c r="AA234" i="34"/>
  <c r="AA235" i="34"/>
  <c r="AA236" i="34"/>
  <c r="AA237" i="34"/>
  <c r="AA238" i="34"/>
  <c r="AA239" i="34"/>
  <c r="AA240" i="34"/>
  <c r="AA241" i="34"/>
  <c r="AA242" i="34"/>
  <c r="AA243" i="34"/>
  <c r="AA244" i="34"/>
  <c r="AA245" i="34"/>
  <c r="AA246" i="34"/>
  <c r="AA247" i="34"/>
  <c r="AA248" i="34"/>
  <c r="AA249" i="34"/>
  <c r="AA250" i="34"/>
  <c r="AA251" i="34"/>
  <c r="AA252" i="34"/>
  <c r="AA253" i="34"/>
  <c r="AA254" i="34"/>
  <c r="AA255" i="34"/>
  <c r="AA256" i="34"/>
  <c r="AA257" i="34"/>
  <c r="AA258" i="34"/>
  <c r="AA259" i="34"/>
  <c r="AA260" i="34"/>
  <c r="AA261" i="34"/>
  <c r="AA262" i="34"/>
  <c r="AA263" i="34"/>
  <c r="AA264" i="34"/>
  <c r="AA265" i="34"/>
  <c r="AA266" i="34"/>
  <c r="AA267" i="34"/>
  <c r="AA268" i="34"/>
  <c r="AA269" i="34"/>
  <c r="AA270" i="34"/>
  <c r="AA271" i="34"/>
  <c r="AA272" i="34"/>
  <c r="AA273" i="34"/>
  <c r="AA274" i="34"/>
  <c r="AA275" i="34"/>
  <c r="AA276" i="34"/>
  <c r="AA277" i="34"/>
  <c r="AA278" i="34"/>
  <c r="AA279" i="34"/>
  <c r="AA280" i="34"/>
  <c r="AA281" i="34"/>
  <c r="AA282" i="34"/>
  <c r="AA283" i="34"/>
  <c r="AA284" i="34"/>
  <c r="AA285" i="34"/>
  <c r="AA286" i="34"/>
  <c r="AA287" i="34"/>
  <c r="AA288" i="34"/>
  <c r="AA289" i="34"/>
  <c r="AA290" i="34"/>
  <c r="AA291" i="34"/>
  <c r="AA292" i="34"/>
  <c r="AA293" i="34"/>
  <c r="AA294" i="34"/>
  <c r="AA295" i="34"/>
  <c r="AA296" i="34"/>
  <c r="AA297" i="34"/>
  <c r="AA298" i="34"/>
  <c r="AA299" i="34"/>
  <c r="AA300" i="34"/>
  <c r="AA301" i="34"/>
  <c r="Z201" i="34"/>
  <c r="Z202" i="34"/>
  <c r="Z203" i="34"/>
  <c r="Z204" i="34"/>
  <c r="Z205" i="34"/>
  <c r="Z206" i="34"/>
  <c r="Z207" i="34"/>
  <c r="Z208" i="34"/>
  <c r="Z209" i="34"/>
  <c r="Z210" i="34"/>
  <c r="Z211" i="34"/>
  <c r="Z212" i="34"/>
  <c r="Z213" i="34"/>
  <c r="Z214" i="34"/>
  <c r="Z215" i="34"/>
  <c r="Z216" i="34"/>
  <c r="Z217" i="34"/>
  <c r="Z218" i="34"/>
  <c r="Z219" i="34"/>
  <c r="Z220" i="34"/>
  <c r="Z221" i="34"/>
  <c r="Z222" i="34"/>
  <c r="Z223" i="34"/>
  <c r="Z224" i="34"/>
  <c r="Z225" i="34"/>
  <c r="Z226" i="34"/>
  <c r="Z227" i="34"/>
  <c r="Z228" i="34"/>
  <c r="Z229" i="34"/>
  <c r="Z230" i="34"/>
  <c r="Z231" i="34"/>
  <c r="Z232" i="34"/>
  <c r="Z233" i="34"/>
  <c r="Z234" i="34"/>
  <c r="Z235" i="34"/>
  <c r="Z236" i="34"/>
  <c r="Z237" i="34"/>
  <c r="Z238" i="34"/>
  <c r="Z239" i="34"/>
  <c r="Z240" i="34"/>
  <c r="Z241" i="34"/>
  <c r="Z242" i="34"/>
  <c r="Z243" i="34"/>
  <c r="Z244" i="34"/>
  <c r="Z245" i="34"/>
  <c r="Z246" i="34"/>
  <c r="Z247" i="34"/>
  <c r="Z248" i="34"/>
  <c r="Z249" i="34"/>
  <c r="Z250" i="34"/>
  <c r="Z251" i="34"/>
  <c r="Z252" i="34"/>
  <c r="Z253" i="34"/>
  <c r="Z254" i="34"/>
  <c r="Z255" i="34"/>
  <c r="Z256" i="34"/>
  <c r="Z257" i="34"/>
  <c r="Z258" i="34"/>
  <c r="Z259" i="34"/>
  <c r="Z260" i="34"/>
  <c r="Z261" i="34"/>
  <c r="Z262" i="34"/>
  <c r="Z263" i="34"/>
  <c r="Z264" i="34"/>
  <c r="Z265" i="34"/>
  <c r="Z266" i="34"/>
  <c r="Z267" i="34"/>
  <c r="Z268" i="34"/>
  <c r="Z269" i="34"/>
  <c r="Z270" i="34"/>
  <c r="Z271" i="34"/>
  <c r="Z272" i="34"/>
  <c r="Z273" i="34"/>
  <c r="Z274" i="34"/>
  <c r="Z275" i="34"/>
  <c r="Z276" i="34"/>
  <c r="Z277" i="34"/>
  <c r="Z278" i="34"/>
  <c r="Z279" i="34"/>
  <c r="Z280" i="34"/>
  <c r="Z281" i="34"/>
  <c r="Z282" i="34"/>
  <c r="Z283" i="34"/>
  <c r="Z284" i="34"/>
  <c r="Z285" i="34"/>
  <c r="Z286" i="34"/>
  <c r="Z287" i="34"/>
  <c r="Z288" i="34"/>
  <c r="Z289" i="34"/>
  <c r="Z290" i="34"/>
  <c r="Z291" i="34"/>
  <c r="Z292" i="34"/>
  <c r="Z293" i="34"/>
  <c r="Z294" i="34"/>
  <c r="Z295" i="34"/>
  <c r="Z296" i="34"/>
  <c r="Z297" i="34"/>
  <c r="Z298" i="34"/>
  <c r="Z299" i="34"/>
  <c r="Z300" i="34"/>
  <c r="Z301" i="34"/>
  <c r="Y201" i="34"/>
  <c r="Y202" i="34"/>
  <c r="Y203" i="34"/>
  <c r="Y204" i="34"/>
  <c r="Y205" i="34"/>
  <c r="Y206" i="34"/>
  <c r="Y207" i="34"/>
  <c r="Y208" i="34"/>
  <c r="Y209" i="34"/>
  <c r="Y210" i="34"/>
  <c r="Y211" i="34"/>
  <c r="Y212" i="34"/>
  <c r="Y213" i="34"/>
  <c r="Y214" i="34"/>
  <c r="Y215" i="34"/>
  <c r="Y216" i="34"/>
  <c r="Y217" i="34"/>
  <c r="Y218" i="34"/>
  <c r="Y219" i="34"/>
  <c r="Y220" i="34"/>
  <c r="Y221" i="34"/>
  <c r="Y222" i="34"/>
  <c r="Y223" i="34"/>
  <c r="Y224" i="34"/>
  <c r="Y225" i="34"/>
  <c r="Y226" i="34"/>
  <c r="Y227" i="34"/>
  <c r="Y228" i="34"/>
  <c r="Y229" i="34"/>
  <c r="Y230" i="34"/>
  <c r="Y231" i="34"/>
  <c r="Y232" i="34"/>
  <c r="Y233" i="34"/>
  <c r="Y234" i="34"/>
  <c r="Y235" i="34"/>
  <c r="Y236" i="34"/>
  <c r="Y237" i="34"/>
  <c r="Y238" i="34"/>
  <c r="Y239" i="34"/>
  <c r="Y240" i="34"/>
  <c r="Y241" i="34"/>
  <c r="Y242" i="34"/>
  <c r="Y243" i="34"/>
  <c r="Y244" i="34"/>
  <c r="Y245" i="34"/>
  <c r="Y246" i="34"/>
  <c r="Y247" i="34"/>
  <c r="Y248" i="34"/>
  <c r="Y249" i="34"/>
  <c r="Y250" i="34"/>
  <c r="Y251" i="34"/>
  <c r="Y252" i="34"/>
  <c r="Y253" i="34"/>
  <c r="Y254" i="34"/>
  <c r="Y255" i="34"/>
  <c r="Y256" i="34"/>
  <c r="Y257" i="34"/>
  <c r="Y258" i="34"/>
  <c r="Y259" i="34"/>
  <c r="Y260" i="34"/>
  <c r="Y261" i="34"/>
  <c r="Y262" i="34"/>
  <c r="Y263" i="34"/>
  <c r="Y264" i="34"/>
  <c r="Y265" i="34"/>
  <c r="Y266" i="34"/>
  <c r="Y267" i="34"/>
  <c r="Y268" i="34"/>
  <c r="Y269" i="34"/>
  <c r="Y270" i="34"/>
  <c r="Y271" i="34"/>
  <c r="Y272" i="34"/>
  <c r="Y273" i="34"/>
  <c r="Y274" i="34"/>
  <c r="Y275" i="34"/>
  <c r="Y276" i="34"/>
  <c r="Y277" i="34"/>
  <c r="Y278" i="34"/>
  <c r="Y279" i="34"/>
  <c r="Y280" i="34"/>
  <c r="Y281" i="34"/>
  <c r="Y282" i="34"/>
  <c r="Y283" i="34"/>
  <c r="Y284" i="34"/>
  <c r="Y285" i="34"/>
  <c r="Y286" i="34"/>
  <c r="Y287" i="34"/>
  <c r="Y288" i="34"/>
  <c r="Y289" i="34"/>
  <c r="Y290" i="34"/>
  <c r="Y291" i="34"/>
  <c r="Y292" i="34"/>
  <c r="Y293" i="34"/>
  <c r="Y294" i="34"/>
  <c r="Y295" i="34"/>
  <c r="Y296" i="34"/>
  <c r="Y297" i="34"/>
  <c r="Y298" i="34"/>
  <c r="Y299" i="34"/>
  <c r="Y300" i="34"/>
  <c r="Y301" i="34"/>
  <c r="N201" i="34"/>
  <c r="N202" i="34"/>
  <c r="N203" i="34"/>
  <c r="N204" i="34"/>
  <c r="N205" i="34"/>
  <c r="N206" i="34"/>
  <c r="N207" i="34"/>
  <c r="N208" i="34"/>
  <c r="N209" i="34"/>
  <c r="N210" i="34"/>
  <c r="N211" i="34"/>
  <c r="N212" i="34"/>
  <c r="N213" i="34"/>
  <c r="N214" i="34"/>
  <c r="N215" i="34"/>
  <c r="N216" i="34"/>
  <c r="N217" i="34"/>
  <c r="N218" i="34"/>
  <c r="N219" i="34"/>
  <c r="N220" i="34"/>
  <c r="N221" i="34"/>
  <c r="N222" i="34"/>
  <c r="N223" i="34"/>
  <c r="N224" i="34"/>
  <c r="N225" i="34"/>
  <c r="N226" i="34"/>
  <c r="N227" i="34"/>
  <c r="N228" i="34"/>
  <c r="N229" i="34"/>
  <c r="N230" i="34"/>
  <c r="N231" i="34"/>
  <c r="N232" i="34"/>
  <c r="N233" i="34"/>
  <c r="N234" i="34"/>
  <c r="N235" i="34"/>
  <c r="N236" i="34"/>
  <c r="N237" i="34"/>
  <c r="N238" i="34"/>
  <c r="N239" i="34"/>
  <c r="N240" i="34"/>
  <c r="N241" i="34"/>
  <c r="N242" i="34"/>
  <c r="N243" i="34"/>
  <c r="N244" i="34"/>
  <c r="N245" i="34"/>
  <c r="N246" i="34"/>
  <c r="N247" i="34"/>
  <c r="N248" i="34"/>
  <c r="N249" i="34"/>
  <c r="N250" i="34"/>
  <c r="N251" i="34"/>
  <c r="N252" i="34"/>
  <c r="N253" i="34"/>
  <c r="N254" i="34"/>
  <c r="N255" i="34"/>
  <c r="N256" i="34"/>
  <c r="N257" i="34"/>
  <c r="N258" i="34"/>
  <c r="N259" i="34"/>
  <c r="N260" i="34"/>
  <c r="N261" i="34"/>
  <c r="N262" i="34"/>
  <c r="N263" i="34"/>
  <c r="N264" i="34"/>
  <c r="N265" i="34"/>
  <c r="N266" i="34"/>
  <c r="N267" i="34"/>
  <c r="N268" i="34"/>
  <c r="N269" i="34"/>
  <c r="N270" i="34"/>
  <c r="N271" i="34"/>
  <c r="N272" i="34"/>
  <c r="N273" i="34"/>
  <c r="N274" i="34"/>
  <c r="N275" i="34"/>
  <c r="N276" i="34"/>
  <c r="N277" i="34"/>
  <c r="N278" i="34"/>
  <c r="N279" i="34"/>
  <c r="N280" i="34"/>
  <c r="N281" i="34"/>
  <c r="N282" i="34"/>
  <c r="N283" i="34"/>
  <c r="N284" i="34"/>
  <c r="N285" i="34"/>
  <c r="N286" i="34"/>
  <c r="N287" i="34"/>
  <c r="N288" i="34"/>
  <c r="N289" i="34"/>
  <c r="N290" i="34"/>
  <c r="N291" i="34"/>
  <c r="N292" i="34"/>
  <c r="N293" i="34"/>
  <c r="N294" i="34"/>
  <c r="N295" i="34"/>
  <c r="N296" i="34"/>
  <c r="N297" i="34"/>
  <c r="N298" i="34"/>
  <c r="N299" i="34"/>
  <c r="N300" i="34"/>
  <c r="N301" i="34"/>
  <c r="AI209" i="29"/>
  <c r="AI210" i="29"/>
  <c r="AI211" i="29"/>
  <c r="AI212" i="29"/>
  <c r="AI213" i="29"/>
  <c r="AI214" i="29"/>
  <c r="AI215" i="29"/>
  <c r="AI216" i="29"/>
  <c r="AI217" i="29"/>
  <c r="AI218" i="29"/>
  <c r="AI219" i="29"/>
  <c r="AI220" i="29"/>
  <c r="AI221" i="29"/>
  <c r="AI222" i="29"/>
  <c r="AI223" i="29"/>
  <c r="AI224" i="29"/>
  <c r="AI225" i="29"/>
  <c r="AI226" i="29"/>
  <c r="AI227" i="29"/>
  <c r="AI228" i="29"/>
  <c r="AI229" i="29"/>
  <c r="AI230" i="29"/>
  <c r="AI231" i="29"/>
  <c r="AI232" i="29"/>
  <c r="AI233" i="29"/>
  <c r="AI234" i="29"/>
  <c r="AI235" i="29"/>
  <c r="AI236" i="29"/>
  <c r="AI237" i="29"/>
  <c r="AI238" i="29"/>
  <c r="AI239" i="29"/>
  <c r="AI240" i="29"/>
  <c r="AI241" i="29"/>
  <c r="AI242" i="29"/>
  <c r="AI243" i="29"/>
  <c r="AI244" i="29"/>
  <c r="AI245" i="29"/>
  <c r="AI246" i="29"/>
  <c r="AI247" i="29"/>
  <c r="AI248" i="29"/>
  <c r="AI249" i="29"/>
  <c r="AI250" i="29"/>
  <c r="AI251" i="29"/>
  <c r="AI252" i="29"/>
  <c r="AI253" i="29"/>
  <c r="AI254" i="29"/>
  <c r="AI255" i="29"/>
  <c r="AI256" i="29"/>
  <c r="AI257" i="29"/>
  <c r="AI258" i="29"/>
  <c r="AI259" i="29"/>
  <c r="AI260" i="29"/>
  <c r="AI261" i="29"/>
  <c r="AI262" i="29"/>
  <c r="AI263" i="29"/>
  <c r="AI264" i="29"/>
  <c r="AI265" i="29"/>
  <c r="AI266" i="29"/>
  <c r="AI267" i="29"/>
  <c r="AI268" i="29"/>
  <c r="AI269" i="29"/>
  <c r="AI270" i="29"/>
  <c r="AI271" i="29"/>
  <c r="AI272" i="29"/>
  <c r="AI273" i="29"/>
  <c r="AI274" i="29"/>
  <c r="AI275" i="29"/>
  <c r="AI276" i="29"/>
  <c r="AI277" i="29"/>
  <c r="AI278" i="29"/>
  <c r="AI279" i="29"/>
  <c r="AI280" i="29"/>
  <c r="AI281" i="29"/>
  <c r="AI282" i="29"/>
  <c r="AI283" i="29"/>
  <c r="AI284" i="29"/>
  <c r="AI285" i="29"/>
  <c r="AI286" i="29"/>
  <c r="AI287" i="29"/>
  <c r="AI288" i="29"/>
  <c r="AI289" i="29"/>
  <c r="AI290" i="29"/>
  <c r="AI291" i="29"/>
  <c r="AI292" i="29"/>
  <c r="AI293" i="29"/>
  <c r="AI294" i="29"/>
  <c r="AI295" i="29"/>
  <c r="AI296" i="29"/>
  <c r="AI297" i="29"/>
  <c r="AI298" i="29"/>
  <c r="AI299" i="29"/>
  <c r="AI300" i="29"/>
  <c r="AF209" i="29"/>
  <c r="AF210" i="29"/>
  <c r="AF211" i="29"/>
  <c r="AF212" i="29"/>
  <c r="AF213" i="29"/>
  <c r="AF214" i="29"/>
  <c r="AF215" i="29"/>
  <c r="AF216" i="29"/>
  <c r="AF217" i="29"/>
  <c r="AF218" i="29"/>
  <c r="AF219" i="29"/>
  <c r="AF220" i="29"/>
  <c r="AF221" i="29"/>
  <c r="AF222" i="29"/>
  <c r="AF223" i="29"/>
  <c r="AF224" i="29"/>
  <c r="AF225" i="29"/>
  <c r="AF226" i="29"/>
  <c r="AF227" i="29"/>
  <c r="AF228" i="29"/>
  <c r="AF229" i="29"/>
  <c r="AF230" i="29"/>
  <c r="AF231" i="29"/>
  <c r="AF232" i="29"/>
  <c r="AF233" i="29"/>
  <c r="AF234" i="29"/>
  <c r="AF235" i="29"/>
  <c r="AF236" i="29"/>
  <c r="AF237" i="29"/>
  <c r="AF238" i="29"/>
  <c r="AF239" i="29"/>
  <c r="AF240" i="29"/>
  <c r="AF241" i="29"/>
  <c r="AF242" i="29"/>
  <c r="AF243" i="29"/>
  <c r="AF244" i="29"/>
  <c r="AF245" i="29"/>
  <c r="AF246" i="29"/>
  <c r="AF247" i="29"/>
  <c r="AF248" i="29"/>
  <c r="AF249" i="29"/>
  <c r="AF250" i="29"/>
  <c r="AF251" i="29"/>
  <c r="AF252" i="29"/>
  <c r="AF253" i="29"/>
  <c r="AF254" i="29"/>
  <c r="AF255" i="29"/>
  <c r="AF256" i="29"/>
  <c r="AF257" i="29"/>
  <c r="AF258" i="29"/>
  <c r="AF259" i="29"/>
  <c r="AF260" i="29"/>
  <c r="AF261" i="29"/>
  <c r="AF262" i="29"/>
  <c r="AF263" i="29"/>
  <c r="AF264" i="29"/>
  <c r="AF265" i="29"/>
  <c r="AF266" i="29"/>
  <c r="AF267" i="29"/>
  <c r="AF268" i="29"/>
  <c r="AF269" i="29"/>
  <c r="AF270" i="29"/>
  <c r="AF271" i="29"/>
  <c r="AF272" i="29"/>
  <c r="AF273" i="29"/>
  <c r="AF274" i="29"/>
  <c r="AF275" i="29"/>
  <c r="AF276" i="29"/>
  <c r="AF277" i="29"/>
  <c r="AF278" i="29"/>
  <c r="AF279" i="29"/>
  <c r="AF280" i="29"/>
  <c r="AF281" i="29"/>
  <c r="AF282" i="29"/>
  <c r="AF283" i="29"/>
  <c r="AF284" i="29"/>
  <c r="AF285" i="29"/>
  <c r="AF286" i="29"/>
  <c r="AF287" i="29"/>
  <c r="AF288" i="29"/>
  <c r="AF289" i="29"/>
  <c r="AF290" i="29"/>
  <c r="AF291" i="29"/>
  <c r="AF292" i="29"/>
  <c r="AF293" i="29"/>
  <c r="AF294" i="29"/>
  <c r="AF295" i="29"/>
  <c r="AF296" i="29"/>
  <c r="AF297" i="29"/>
  <c r="AF298" i="29"/>
  <c r="AF299" i="29"/>
  <c r="AF300" i="29"/>
  <c r="AB209" i="29"/>
  <c r="AB210" i="29"/>
  <c r="AB211" i="29"/>
  <c r="AB212" i="29"/>
  <c r="AB213" i="29"/>
  <c r="AB214" i="29"/>
  <c r="AB215" i="29"/>
  <c r="AB216" i="29"/>
  <c r="AB217" i="29"/>
  <c r="AB218" i="29"/>
  <c r="AB219" i="29"/>
  <c r="AB220" i="29"/>
  <c r="AB221" i="29"/>
  <c r="AB222" i="29"/>
  <c r="AB223" i="29"/>
  <c r="AB224" i="29"/>
  <c r="AB225" i="29"/>
  <c r="AB226" i="29"/>
  <c r="AB227" i="29"/>
  <c r="AB228" i="29"/>
  <c r="AB229" i="29"/>
  <c r="AB230" i="29"/>
  <c r="AB231" i="29"/>
  <c r="AB232" i="29"/>
  <c r="AB233" i="29"/>
  <c r="AB234" i="29"/>
  <c r="AB235" i="29"/>
  <c r="AB236" i="29"/>
  <c r="AB237" i="29"/>
  <c r="AB238" i="29"/>
  <c r="AB239" i="29"/>
  <c r="AB240" i="29"/>
  <c r="AB241" i="29"/>
  <c r="AB242" i="29"/>
  <c r="AB243" i="29"/>
  <c r="AB244" i="29"/>
  <c r="AB245" i="29"/>
  <c r="AB246" i="29"/>
  <c r="AB247" i="29"/>
  <c r="AB248" i="29"/>
  <c r="AB249" i="29"/>
  <c r="AB250" i="29"/>
  <c r="AB251" i="29"/>
  <c r="AB252" i="29"/>
  <c r="AB253" i="29"/>
  <c r="AB254" i="29"/>
  <c r="AB255" i="29"/>
  <c r="AB256" i="29"/>
  <c r="AB257" i="29"/>
  <c r="AB258" i="29"/>
  <c r="AB259" i="29"/>
  <c r="AB260" i="29"/>
  <c r="AB261" i="29"/>
  <c r="AB262" i="29"/>
  <c r="AB263" i="29"/>
  <c r="AB264" i="29"/>
  <c r="AB265" i="29"/>
  <c r="AB266" i="29"/>
  <c r="AB267" i="29"/>
  <c r="AB268" i="29"/>
  <c r="AB269" i="29"/>
  <c r="AB270" i="29"/>
  <c r="AB271" i="29"/>
  <c r="AB272" i="29"/>
  <c r="AB273" i="29"/>
  <c r="AB274" i="29"/>
  <c r="AB275" i="29"/>
  <c r="AB276" i="29"/>
  <c r="AB277" i="29"/>
  <c r="AB278" i="29"/>
  <c r="AB279" i="29"/>
  <c r="AB280" i="29"/>
  <c r="AB281" i="29"/>
  <c r="AB282" i="29"/>
  <c r="AB283" i="29"/>
  <c r="AB284" i="29"/>
  <c r="AB285" i="29"/>
  <c r="AB286" i="29"/>
  <c r="AB287" i="29"/>
  <c r="AB288" i="29"/>
  <c r="AB289" i="29"/>
  <c r="AB290" i="29"/>
  <c r="AB291" i="29"/>
  <c r="AB292" i="29"/>
  <c r="AB293" i="29"/>
  <c r="AB294" i="29"/>
  <c r="AB295" i="29"/>
  <c r="AB296" i="29"/>
  <c r="AB297" i="29"/>
  <c r="AB298" i="29"/>
  <c r="AB299" i="29"/>
  <c r="AB300" i="29"/>
  <c r="AA209" i="29"/>
  <c r="AA210" i="29"/>
  <c r="AA211" i="29"/>
  <c r="AA212" i="29"/>
  <c r="AA213" i="29"/>
  <c r="AA214" i="29"/>
  <c r="AA215" i="29"/>
  <c r="AA216" i="29"/>
  <c r="AA217" i="29"/>
  <c r="AA218" i="29"/>
  <c r="AA219" i="29"/>
  <c r="AA220" i="29"/>
  <c r="AA221" i="29"/>
  <c r="AA222" i="29"/>
  <c r="AA223" i="29"/>
  <c r="AA224" i="29"/>
  <c r="AA225" i="29"/>
  <c r="AA226" i="29"/>
  <c r="AA227" i="29"/>
  <c r="AA228" i="29"/>
  <c r="AA229" i="29"/>
  <c r="AA230" i="29"/>
  <c r="AA231" i="29"/>
  <c r="AA232" i="29"/>
  <c r="AA233" i="29"/>
  <c r="AA234" i="29"/>
  <c r="AA235" i="29"/>
  <c r="AA236" i="29"/>
  <c r="AA237" i="29"/>
  <c r="AA238" i="29"/>
  <c r="AA239" i="29"/>
  <c r="AA240" i="29"/>
  <c r="AA241" i="29"/>
  <c r="AA242" i="29"/>
  <c r="AA243" i="29"/>
  <c r="AA244" i="29"/>
  <c r="AA245" i="29"/>
  <c r="AA246" i="29"/>
  <c r="AA247" i="29"/>
  <c r="AA248" i="29"/>
  <c r="AA249" i="29"/>
  <c r="AA250" i="29"/>
  <c r="AA251" i="29"/>
  <c r="AA252" i="29"/>
  <c r="AA253" i="29"/>
  <c r="AA254" i="29"/>
  <c r="AA255" i="29"/>
  <c r="AA256" i="29"/>
  <c r="AA257" i="29"/>
  <c r="AA258" i="29"/>
  <c r="AA259" i="29"/>
  <c r="AA260" i="29"/>
  <c r="AA261" i="29"/>
  <c r="AA262" i="29"/>
  <c r="AA263" i="29"/>
  <c r="AA264" i="29"/>
  <c r="AA265" i="29"/>
  <c r="AA266" i="29"/>
  <c r="AA267" i="29"/>
  <c r="AA268" i="29"/>
  <c r="AA269" i="29"/>
  <c r="AA270" i="29"/>
  <c r="AA271" i="29"/>
  <c r="AA272" i="29"/>
  <c r="AA273" i="29"/>
  <c r="AA274" i="29"/>
  <c r="AA275" i="29"/>
  <c r="AA276" i="29"/>
  <c r="AA277" i="29"/>
  <c r="AA278" i="29"/>
  <c r="AA279" i="29"/>
  <c r="AA280" i="29"/>
  <c r="AA281" i="29"/>
  <c r="AA282" i="29"/>
  <c r="AA283" i="29"/>
  <c r="AA284" i="29"/>
  <c r="AA285" i="29"/>
  <c r="AA286" i="29"/>
  <c r="AA287" i="29"/>
  <c r="AA288" i="29"/>
  <c r="AA289" i="29"/>
  <c r="AA290" i="29"/>
  <c r="AA291" i="29"/>
  <c r="AA292" i="29"/>
  <c r="AA293" i="29"/>
  <c r="AA294" i="29"/>
  <c r="AA295" i="29"/>
  <c r="AA296" i="29"/>
  <c r="AA297" i="29"/>
  <c r="AA298" i="29"/>
  <c r="AA299" i="29"/>
  <c r="AA300" i="29"/>
  <c r="Z209" i="29"/>
  <c r="Z210" i="29"/>
  <c r="Z211" i="29"/>
  <c r="Z212" i="29"/>
  <c r="Z213" i="29"/>
  <c r="Z214" i="29"/>
  <c r="Z215" i="29"/>
  <c r="Z216" i="29"/>
  <c r="Z217" i="29"/>
  <c r="Z218" i="29"/>
  <c r="Z219" i="29"/>
  <c r="Z220" i="29"/>
  <c r="Z221" i="29"/>
  <c r="Z222" i="29"/>
  <c r="Z223" i="29"/>
  <c r="Z224" i="29"/>
  <c r="Z225" i="29"/>
  <c r="Z226" i="29"/>
  <c r="Z227" i="29"/>
  <c r="Z228" i="29"/>
  <c r="Z229" i="29"/>
  <c r="Z230" i="29"/>
  <c r="Z231" i="29"/>
  <c r="Z232" i="29"/>
  <c r="Z233" i="29"/>
  <c r="Z234" i="29"/>
  <c r="Z235" i="29"/>
  <c r="Z236" i="29"/>
  <c r="Z237" i="29"/>
  <c r="Z238" i="29"/>
  <c r="Z239" i="29"/>
  <c r="Z240" i="29"/>
  <c r="Z241" i="29"/>
  <c r="Z242" i="29"/>
  <c r="Z243" i="29"/>
  <c r="Z244" i="29"/>
  <c r="Z245" i="29"/>
  <c r="Z246" i="29"/>
  <c r="Z247" i="29"/>
  <c r="Z248" i="29"/>
  <c r="Z249" i="29"/>
  <c r="Z250" i="29"/>
  <c r="Z251" i="29"/>
  <c r="Z252" i="29"/>
  <c r="Z253" i="29"/>
  <c r="Z254" i="29"/>
  <c r="Z255" i="29"/>
  <c r="Z256" i="29"/>
  <c r="Z257" i="29"/>
  <c r="Z258" i="29"/>
  <c r="Z259" i="29"/>
  <c r="Z260" i="29"/>
  <c r="Z261" i="29"/>
  <c r="Z262" i="29"/>
  <c r="Z263" i="29"/>
  <c r="Z264" i="29"/>
  <c r="Z265" i="29"/>
  <c r="Z266" i="29"/>
  <c r="Z267" i="29"/>
  <c r="Z268" i="29"/>
  <c r="Z269" i="29"/>
  <c r="Z270" i="29"/>
  <c r="Z271" i="29"/>
  <c r="Z272" i="29"/>
  <c r="Z273" i="29"/>
  <c r="Z274" i="29"/>
  <c r="Z275" i="29"/>
  <c r="Z276" i="29"/>
  <c r="Z277" i="29"/>
  <c r="Z278" i="29"/>
  <c r="Z279" i="29"/>
  <c r="Z280" i="29"/>
  <c r="Z281" i="29"/>
  <c r="Z282" i="29"/>
  <c r="Z283" i="29"/>
  <c r="Z284" i="29"/>
  <c r="Z285" i="29"/>
  <c r="Z286" i="29"/>
  <c r="Z287" i="29"/>
  <c r="Z288" i="29"/>
  <c r="Z289" i="29"/>
  <c r="Z290" i="29"/>
  <c r="Z291" i="29"/>
  <c r="Z292" i="29"/>
  <c r="Z293" i="29"/>
  <c r="Z294" i="29"/>
  <c r="Z295" i="29"/>
  <c r="Z296" i="29"/>
  <c r="Z297" i="29"/>
  <c r="Z298" i="29"/>
  <c r="Z299" i="29"/>
  <c r="Z300" i="29"/>
  <c r="Y209" i="29"/>
  <c r="Y210" i="29"/>
  <c r="Y211" i="29"/>
  <c r="Y212" i="29"/>
  <c r="Y213" i="29"/>
  <c r="Y214" i="29"/>
  <c r="Y215" i="29"/>
  <c r="Y216" i="29"/>
  <c r="Y217" i="29"/>
  <c r="Y218" i="29"/>
  <c r="Y219" i="29"/>
  <c r="Y220" i="29"/>
  <c r="Y221" i="29"/>
  <c r="Y222" i="29"/>
  <c r="Y223" i="29"/>
  <c r="Y224" i="29"/>
  <c r="Y225" i="29"/>
  <c r="Y226" i="29"/>
  <c r="Y227" i="29"/>
  <c r="Y228" i="29"/>
  <c r="Y229" i="29"/>
  <c r="Y230" i="29"/>
  <c r="Y231" i="29"/>
  <c r="Y232" i="29"/>
  <c r="Y233" i="29"/>
  <c r="Y234" i="29"/>
  <c r="Y235" i="29"/>
  <c r="Y236" i="29"/>
  <c r="Y237" i="29"/>
  <c r="Y238" i="29"/>
  <c r="Y239" i="29"/>
  <c r="Y240" i="29"/>
  <c r="Y241" i="29"/>
  <c r="Y242" i="29"/>
  <c r="Y243" i="29"/>
  <c r="Y244" i="29"/>
  <c r="Y245" i="29"/>
  <c r="Y246" i="29"/>
  <c r="Y247" i="29"/>
  <c r="Y248" i="29"/>
  <c r="Y249" i="29"/>
  <c r="Y250" i="29"/>
  <c r="Y251" i="29"/>
  <c r="Y252" i="29"/>
  <c r="Y253" i="29"/>
  <c r="Y254" i="29"/>
  <c r="Y255" i="29"/>
  <c r="Y256" i="29"/>
  <c r="Y257" i="29"/>
  <c r="Y258" i="29"/>
  <c r="Y259" i="29"/>
  <c r="Y260" i="29"/>
  <c r="Y261" i="29"/>
  <c r="Y262" i="29"/>
  <c r="Y263" i="29"/>
  <c r="Y264" i="29"/>
  <c r="Y265" i="29"/>
  <c r="Y266" i="29"/>
  <c r="Y267" i="29"/>
  <c r="Y268" i="29"/>
  <c r="Y269" i="29"/>
  <c r="Y270" i="29"/>
  <c r="Y271" i="29"/>
  <c r="Y272" i="29"/>
  <c r="Y273" i="29"/>
  <c r="Y274" i="29"/>
  <c r="Y275" i="29"/>
  <c r="Y276" i="29"/>
  <c r="Y277" i="29"/>
  <c r="Y278" i="29"/>
  <c r="Y279" i="29"/>
  <c r="Y280" i="29"/>
  <c r="Y281" i="29"/>
  <c r="Y282" i="29"/>
  <c r="Y283" i="29"/>
  <c r="Y284" i="29"/>
  <c r="Y285" i="29"/>
  <c r="Y286" i="29"/>
  <c r="Y287" i="29"/>
  <c r="Y288" i="29"/>
  <c r="Y289" i="29"/>
  <c r="Y290" i="29"/>
  <c r="Y291" i="29"/>
  <c r="Y292" i="29"/>
  <c r="Y293" i="29"/>
  <c r="Y294" i="29"/>
  <c r="Y295" i="29"/>
  <c r="Y296" i="29"/>
  <c r="Y297" i="29"/>
  <c r="Y298" i="29"/>
  <c r="Y299" i="29"/>
  <c r="Y300" i="29"/>
  <c r="N209" i="29"/>
  <c r="N210" i="29"/>
  <c r="N211" i="29"/>
  <c r="N212" i="29"/>
  <c r="N213" i="29"/>
  <c r="N214" i="29"/>
  <c r="N215" i="29"/>
  <c r="N216" i="29"/>
  <c r="N217" i="29"/>
  <c r="N218" i="29"/>
  <c r="N219" i="29"/>
  <c r="N220" i="29"/>
  <c r="N221" i="29"/>
  <c r="N222" i="29"/>
  <c r="N223" i="29"/>
  <c r="N224" i="29"/>
  <c r="N225" i="29"/>
  <c r="N226" i="29"/>
  <c r="N227" i="29"/>
  <c r="N228" i="29"/>
  <c r="N229" i="29"/>
  <c r="N230" i="29"/>
  <c r="N231" i="29"/>
  <c r="N232" i="29"/>
  <c r="N233" i="29"/>
  <c r="N234" i="29"/>
  <c r="N235" i="29"/>
  <c r="N236" i="29"/>
  <c r="N237" i="29"/>
  <c r="N238" i="29"/>
  <c r="N239" i="29"/>
  <c r="N240" i="29"/>
  <c r="N241" i="29"/>
  <c r="N242" i="29"/>
  <c r="N243" i="29"/>
  <c r="N244" i="29"/>
  <c r="N245" i="29"/>
  <c r="N246" i="29"/>
  <c r="N247" i="29"/>
  <c r="N248" i="29"/>
  <c r="N249" i="29"/>
  <c r="N250" i="29"/>
  <c r="N251" i="29"/>
  <c r="N252" i="29"/>
  <c r="N253" i="29"/>
  <c r="N254" i="29"/>
  <c r="N255" i="29"/>
  <c r="N256" i="29"/>
  <c r="N257" i="29"/>
  <c r="N258" i="29"/>
  <c r="N259" i="29"/>
  <c r="N260" i="29"/>
  <c r="N261" i="29"/>
  <c r="N262" i="29"/>
  <c r="N263" i="29"/>
  <c r="N264" i="29"/>
  <c r="N265" i="29"/>
  <c r="N266" i="29"/>
  <c r="N267" i="29"/>
  <c r="N268" i="29"/>
  <c r="N269" i="29"/>
  <c r="N270" i="29"/>
  <c r="N271" i="29"/>
  <c r="N272" i="29"/>
  <c r="N273" i="29"/>
  <c r="N274" i="29"/>
  <c r="N275" i="29"/>
  <c r="N276" i="29"/>
  <c r="N277" i="29"/>
  <c r="N278" i="29"/>
  <c r="N279" i="29"/>
  <c r="N280" i="29"/>
  <c r="N281" i="29"/>
  <c r="N282" i="29"/>
  <c r="N283" i="29"/>
  <c r="N284" i="29"/>
  <c r="N285" i="29"/>
  <c r="N286" i="29"/>
  <c r="N287" i="29"/>
  <c r="N288" i="29"/>
  <c r="N289" i="29"/>
  <c r="N290" i="29"/>
  <c r="N291" i="29"/>
  <c r="N292" i="29"/>
  <c r="N293" i="29"/>
  <c r="N294" i="29"/>
  <c r="N295" i="29"/>
  <c r="N296" i="29"/>
  <c r="N297" i="29"/>
  <c r="N298" i="29"/>
  <c r="N299" i="29"/>
  <c r="N300" i="29"/>
  <c r="AM301" i="31" l="1"/>
  <c r="AK301" i="31"/>
  <c r="AL301" i="31"/>
  <c r="AM297" i="31"/>
  <c r="AL297" i="31"/>
  <c r="AK297" i="31"/>
  <c r="AM293" i="31"/>
  <c r="AL293" i="31"/>
  <c r="AK293" i="31"/>
  <c r="AM289" i="31"/>
  <c r="AL289" i="31"/>
  <c r="AK289" i="31"/>
  <c r="AM285" i="31"/>
  <c r="AL285" i="31"/>
  <c r="AK285" i="31"/>
  <c r="AM281" i="31"/>
  <c r="AL281" i="31"/>
  <c r="AK281" i="31"/>
  <c r="AM277" i="31"/>
  <c r="AL277" i="31"/>
  <c r="AK277" i="31"/>
  <c r="AM273" i="31"/>
  <c r="AL273" i="31"/>
  <c r="AK273" i="31"/>
  <c r="AM269" i="31"/>
  <c r="AL269" i="31"/>
  <c r="AK269" i="31"/>
  <c r="AM265" i="31"/>
  <c r="AL265" i="31"/>
  <c r="AK265" i="31"/>
  <c r="AM261" i="31"/>
  <c r="AL261" i="31"/>
  <c r="AK261" i="31"/>
  <c r="AM257" i="31"/>
  <c r="AL257" i="31"/>
  <c r="AK257" i="31"/>
  <c r="AM253" i="31"/>
  <c r="AL253" i="31"/>
  <c r="AK253" i="31"/>
  <c r="AM249" i="31"/>
  <c r="AL249" i="31"/>
  <c r="AK249" i="31"/>
  <c r="AM245" i="31"/>
  <c r="AL245" i="31"/>
  <c r="AK245" i="31"/>
  <c r="AM241" i="31"/>
  <c r="AL241" i="31"/>
  <c r="AK241" i="31"/>
  <c r="AM237" i="31"/>
  <c r="AL237" i="31"/>
  <c r="AK237" i="31"/>
  <c r="AM233" i="31"/>
  <c r="AL233" i="31"/>
  <c r="AK233" i="31"/>
  <c r="AM229" i="31"/>
  <c r="AL229" i="31"/>
  <c r="AK229" i="31"/>
  <c r="AM225" i="31"/>
  <c r="AL225" i="31"/>
  <c r="AK225" i="31"/>
  <c r="AM221" i="31"/>
  <c r="AL221" i="31"/>
  <c r="AK221" i="31"/>
  <c r="AM217" i="31"/>
  <c r="AL217" i="31"/>
  <c r="AK217" i="31"/>
  <c r="AM213" i="31"/>
  <c r="AL213" i="31"/>
  <c r="AK213" i="31"/>
  <c r="AM209" i="31"/>
  <c r="AL209" i="31"/>
  <c r="AK209" i="31"/>
  <c r="AM298" i="31"/>
  <c r="AL298" i="31"/>
  <c r="AK298" i="31"/>
  <c r="AM294" i="31"/>
  <c r="AL294" i="31"/>
  <c r="AK294" i="31"/>
  <c r="AM290" i="31"/>
  <c r="AL290" i="31"/>
  <c r="AK290" i="31"/>
  <c r="AM286" i="31"/>
  <c r="AL286" i="31"/>
  <c r="AK286" i="31"/>
  <c r="AM282" i="31"/>
  <c r="AL282" i="31"/>
  <c r="AK282" i="31"/>
  <c r="AM278" i="31"/>
  <c r="AL278" i="31"/>
  <c r="AK278" i="31"/>
  <c r="AM274" i="31"/>
  <c r="AL274" i="31"/>
  <c r="AK274" i="31"/>
  <c r="AM270" i="31"/>
  <c r="AL270" i="31"/>
  <c r="AK270" i="31"/>
  <c r="AM266" i="31"/>
  <c r="AL266" i="31"/>
  <c r="AM262" i="31"/>
  <c r="AL262" i="31"/>
  <c r="AK262" i="31"/>
  <c r="AM258" i="31"/>
  <c r="AL258" i="31"/>
  <c r="AK258" i="31"/>
  <c r="AM254" i="31"/>
  <c r="AL254" i="31"/>
  <c r="AK254" i="31"/>
  <c r="AM250" i="31"/>
  <c r="AL250" i="31"/>
  <c r="AK250" i="31"/>
  <c r="AM246" i="31"/>
  <c r="AL246" i="31"/>
  <c r="AK246" i="31"/>
  <c r="AM242" i="31"/>
  <c r="AL242" i="31"/>
  <c r="AK242" i="31"/>
  <c r="AM238" i="31"/>
  <c r="AL238" i="31"/>
  <c r="AK238" i="31"/>
  <c r="AM234" i="31"/>
  <c r="AL234" i="31"/>
  <c r="AK234" i="31"/>
  <c r="AM230" i="31"/>
  <c r="AL230" i="31"/>
  <c r="AK230" i="31"/>
  <c r="AM226" i="31"/>
  <c r="AL226" i="31"/>
  <c r="AK226" i="31"/>
  <c r="AM222" i="31"/>
  <c r="AL222" i="31"/>
  <c r="AK222" i="31"/>
  <c r="AM218" i="31"/>
  <c r="AL218" i="31"/>
  <c r="AK218" i="31"/>
  <c r="AM214" i="31"/>
  <c r="AL214" i="31"/>
  <c r="AK214" i="31"/>
  <c r="AM210" i="31"/>
  <c r="AL210" i="31"/>
  <c r="AK210" i="31"/>
  <c r="AL300" i="31"/>
  <c r="AK300" i="31"/>
  <c r="AM300" i="31"/>
  <c r="AL296" i="31"/>
  <c r="AK296" i="31"/>
  <c r="AM296" i="31"/>
  <c r="AL292" i="31"/>
  <c r="AM292" i="31"/>
  <c r="AK292" i="31"/>
  <c r="AL288" i="31"/>
  <c r="AM288" i="31"/>
  <c r="AL284" i="31"/>
  <c r="AK284" i="31"/>
  <c r="AM284" i="31"/>
  <c r="AL280" i="31"/>
  <c r="AK280" i="31"/>
  <c r="AM280" i="31"/>
  <c r="AL276" i="31"/>
  <c r="AM276" i="31"/>
  <c r="AK276" i="31"/>
  <c r="AL272" i="31"/>
  <c r="AM272" i="31"/>
  <c r="AK272" i="31"/>
  <c r="AL268" i="31"/>
  <c r="AK268" i="31"/>
  <c r="AM268" i="31"/>
  <c r="AL264" i="31"/>
  <c r="AK264" i="31"/>
  <c r="AM264" i="31"/>
  <c r="AL260" i="31"/>
  <c r="AM260" i="31"/>
  <c r="AK260" i="31"/>
  <c r="AL256" i="31"/>
  <c r="AM256" i="31"/>
  <c r="AK256" i="31"/>
  <c r="AL252" i="31"/>
  <c r="AK252" i="31"/>
  <c r="AL248" i="31"/>
  <c r="AK248" i="31"/>
  <c r="AM248" i="31"/>
  <c r="AL244" i="31"/>
  <c r="AM244" i="31"/>
  <c r="AK244" i="31"/>
  <c r="AL240" i="31"/>
  <c r="AM240" i="31"/>
  <c r="AK240" i="31"/>
  <c r="AL236" i="31"/>
  <c r="AK236" i="31"/>
  <c r="AM236" i="31"/>
  <c r="AL232" i="31"/>
  <c r="AK232" i="31"/>
  <c r="AM232" i="31"/>
  <c r="AL228" i="31"/>
  <c r="AM228" i="31"/>
  <c r="AK228" i="31"/>
  <c r="AL224" i="31"/>
  <c r="AM224" i="31"/>
  <c r="AL220" i="31"/>
  <c r="AK220" i="31"/>
  <c r="AM220" i="31"/>
  <c r="AL216" i="31"/>
  <c r="AK216" i="31"/>
  <c r="AM216" i="31"/>
  <c r="AL212" i="31"/>
  <c r="AM212" i="31"/>
  <c r="AK212" i="31"/>
  <c r="AK266" i="31"/>
  <c r="AK299" i="31"/>
  <c r="AM299" i="31"/>
  <c r="AL299" i="31"/>
  <c r="AK295" i="31"/>
  <c r="AM295" i="31"/>
  <c r="AL295" i="31"/>
  <c r="AK291" i="31"/>
  <c r="AM291" i="31"/>
  <c r="AL291" i="31"/>
  <c r="AK287" i="31"/>
  <c r="AM287" i="31"/>
  <c r="AK283" i="31"/>
  <c r="AM283" i="31"/>
  <c r="AL283" i="31"/>
  <c r="AK279" i="31"/>
  <c r="AM279" i="31"/>
  <c r="AL279" i="31"/>
  <c r="AK275" i="31"/>
  <c r="AM275" i="31"/>
  <c r="AL275" i="31"/>
  <c r="AK271" i="31"/>
  <c r="AM271" i="31"/>
  <c r="AL271" i="31"/>
  <c r="AK267" i="31"/>
  <c r="AM267" i="31"/>
  <c r="AL267" i="31"/>
  <c r="AK263" i="31"/>
  <c r="AM263" i="31"/>
  <c r="AL263" i="31"/>
  <c r="AK259" i="31"/>
  <c r="AM259" i="31"/>
  <c r="AL259" i="31"/>
  <c r="AK255" i="31"/>
  <c r="AM255" i="31"/>
  <c r="AL255" i="31"/>
  <c r="AK251" i="31"/>
  <c r="AM251" i="31"/>
  <c r="AL251" i="31"/>
  <c r="AK247" i="31"/>
  <c r="AM247" i="31"/>
  <c r="AL247" i="31"/>
  <c r="AK243" i="31"/>
  <c r="AM243" i="31"/>
  <c r="AL243" i="31"/>
  <c r="AK239" i="31"/>
  <c r="AM239" i="31"/>
  <c r="AL239" i="31"/>
  <c r="AK235" i="31"/>
  <c r="AM235" i="31"/>
  <c r="AL235" i="31"/>
  <c r="AK231" i="31"/>
  <c r="AM231" i="31"/>
  <c r="AL231" i="31"/>
  <c r="AK227" i="31"/>
  <c r="AM227" i="31"/>
  <c r="AL227" i="31"/>
  <c r="AK223" i="31"/>
  <c r="AM223" i="31"/>
  <c r="AK219" i="31"/>
  <c r="AM219" i="31"/>
  <c r="AL219" i="31"/>
  <c r="AK215" i="31"/>
  <c r="AM215" i="31"/>
  <c r="AL215" i="31"/>
  <c r="AK211" i="31"/>
  <c r="AM211" i="31"/>
  <c r="AL211" i="31"/>
  <c r="AM252" i="31"/>
  <c r="I87" i="25"/>
  <c r="I86" i="25" s="1"/>
  <c r="I85" i="25" s="1"/>
  <c r="I84" i="25" s="1"/>
  <c r="I83" i="25" s="1"/>
  <c r="I82" i="25" s="1"/>
  <c r="I81" i="25" s="1"/>
  <c r="I80" i="25" s="1"/>
  <c r="I79" i="25" s="1"/>
  <c r="I78" i="25" s="1"/>
  <c r="I77" i="25" s="1"/>
  <c r="I76" i="25" s="1"/>
  <c r="I75" i="25" s="1"/>
  <c r="I74" i="25" s="1"/>
  <c r="I73" i="25" s="1"/>
  <c r="I72" i="25" s="1"/>
  <c r="I71" i="25" s="1"/>
  <c r="I70" i="25" s="1"/>
  <c r="I69" i="25" s="1"/>
  <c r="I68" i="25" s="1"/>
  <c r="I67" i="25" s="1"/>
  <c r="I66" i="25" s="1"/>
  <c r="I65" i="25" s="1"/>
  <c r="I64" i="25" s="1"/>
  <c r="I63" i="25" s="1"/>
  <c r="I62" i="25" s="1"/>
  <c r="I61" i="25" s="1"/>
  <c r="I60" i="25" s="1"/>
  <c r="I59" i="25" s="1"/>
  <c r="I58" i="25" s="1"/>
  <c r="I57" i="25" s="1"/>
  <c r="I56" i="25" s="1"/>
  <c r="I55" i="25" s="1"/>
  <c r="I54" i="25" s="1"/>
  <c r="I53" i="25" s="1"/>
  <c r="I52" i="25" s="1"/>
  <c r="I51" i="25" s="1"/>
  <c r="I50" i="25" s="1"/>
  <c r="I49" i="25" s="1"/>
  <c r="I48" i="25" s="1"/>
  <c r="I47" i="25" s="1"/>
  <c r="F32" i="36" l="1"/>
  <c r="G33" i="36" s="1"/>
  <c r="F33" i="36"/>
  <c r="F31" i="36"/>
  <c r="G32" i="36" s="1"/>
  <c r="F27" i="36"/>
  <c r="F28" i="36"/>
  <c r="F26" i="36"/>
  <c r="G27" i="36" s="1"/>
  <c r="F22" i="36"/>
  <c r="F23" i="36"/>
  <c r="F21" i="36"/>
  <c r="G22" i="36" s="1"/>
  <c r="F17" i="36"/>
  <c r="G18" i="36" s="1"/>
  <c r="F18" i="36"/>
  <c r="F16" i="36"/>
  <c r="F12" i="36"/>
  <c r="G13" i="36" s="1"/>
  <c r="F13" i="36"/>
  <c r="F11" i="36"/>
  <c r="G12" i="36" s="1"/>
  <c r="N7" i="36"/>
  <c r="N8" i="36"/>
  <c r="N6" i="36"/>
  <c r="O7" i="36" s="1"/>
  <c r="N12" i="36"/>
  <c r="N13" i="36"/>
  <c r="N11" i="36"/>
  <c r="O12" i="36" s="1"/>
  <c r="N17" i="36"/>
  <c r="O18" i="36" s="1"/>
  <c r="N18" i="36"/>
  <c r="N16" i="36"/>
  <c r="N22" i="36"/>
  <c r="N23" i="36"/>
  <c r="N21" i="36"/>
  <c r="K23" i="36"/>
  <c r="O23" i="36"/>
  <c r="K22" i="36"/>
  <c r="O22" i="36"/>
  <c r="K7" i="36"/>
  <c r="O8" i="36"/>
  <c r="K8" i="36"/>
  <c r="C12" i="36"/>
  <c r="K12" i="36"/>
  <c r="O13" i="36"/>
  <c r="C13" i="36"/>
  <c r="K13" i="36"/>
  <c r="G17" i="36"/>
  <c r="C17" i="36"/>
  <c r="K17" i="36"/>
  <c r="O17" i="36"/>
  <c r="C18" i="36"/>
  <c r="K18" i="36"/>
  <c r="C22" i="36"/>
  <c r="G23" i="36"/>
  <c r="C23" i="36"/>
  <c r="L26" i="36"/>
  <c r="M27" i="36" s="1"/>
  <c r="N26" i="36"/>
  <c r="C27" i="36"/>
  <c r="K27" i="36"/>
  <c r="L27" i="36"/>
  <c r="M28" i="36" s="1"/>
  <c r="N27" i="36"/>
  <c r="O28" i="36" s="1"/>
  <c r="O27" i="36"/>
  <c r="C28" i="36"/>
  <c r="G28" i="36"/>
  <c r="K28" i="36"/>
  <c r="L28" i="36"/>
  <c r="N28" i="36"/>
  <c r="C32" i="36"/>
  <c r="C33" i="36"/>
  <c r="N22" i="19" l="1"/>
  <c r="N24" i="19"/>
  <c r="N23" i="19"/>
  <c r="O24" i="19" s="1"/>
  <c r="O23" i="19"/>
  <c r="X8" i="27"/>
  <c r="X6" i="27"/>
  <c r="B272" i="35"/>
  <c r="A272" i="35"/>
  <c r="P271" i="35"/>
  <c r="B271" i="35"/>
  <c r="A271" i="35"/>
  <c r="P270" i="35"/>
  <c r="B270" i="35"/>
  <c r="A270" i="35"/>
  <c r="P269" i="35"/>
  <c r="B269" i="35"/>
  <c r="A269" i="35"/>
  <c r="P268" i="35"/>
  <c r="B268" i="35"/>
  <c r="A268" i="35"/>
  <c r="P267" i="35"/>
  <c r="B267" i="35"/>
  <c r="A267" i="35"/>
  <c r="P266" i="35"/>
  <c r="B266" i="35"/>
  <c r="A266" i="35"/>
  <c r="P265" i="35"/>
  <c r="B265" i="35"/>
  <c r="A265" i="35"/>
  <c r="P264" i="35"/>
  <c r="B264" i="35"/>
  <c r="A264" i="35"/>
  <c r="P263" i="35"/>
  <c r="B263" i="35"/>
  <c r="A263" i="35"/>
  <c r="P262" i="35"/>
  <c r="B262" i="35"/>
  <c r="A262" i="35"/>
  <c r="P261" i="35"/>
  <c r="B261" i="35"/>
  <c r="A261" i="35"/>
  <c r="P260" i="35"/>
  <c r="B260" i="35"/>
  <c r="A260" i="35"/>
  <c r="P259" i="35"/>
  <c r="B259" i="35"/>
  <c r="A259" i="35"/>
  <c r="P258" i="35"/>
  <c r="B258" i="35"/>
  <c r="A258" i="35"/>
  <c r="P257" i="35"/>
  <c r="B257" i="35"/>
  <c r="A257" i="35"/>
  <c r="P256" i="35"/>
  <c r="B256" i="35"/>
  <c r="A256" i="35"/>
  <c r="P255" i="35"/>
  <c r="B255" i="35"/>
  <c r="A255" i="35"/>
  <c r="P254" i="35"/>
  <c r="B254" i="35"/>
  <c r="A254" i="35"/>
  <c r="P253" i="35"/>
  <c r="B253" i="35"/>
  <c r="A253" i="35"/>
  <c r="P252" i="35"/>
  <c r="B252" i="35"/>
  <c r="A252" i="35"/>
  <c r="P251" i="35"/>
  <c r="B251" i="35"/>
  <c r="A251" i="35"/>
  <c r="P250" i="35"/>
  <c r="B250" i="35"/>
  <c r="A250" i="35"/>
  <c r="P249" i="35"/>
  <c r="B249" i="35"/>
  <c r="A249" i="35"/>
  <c r="P248" i="35"/>
  <c r="B248" i="35"/>
  <c r="A248" i="35"/>
  <c r="P247" i="35"/>
  <c r="B247" i="35"/>
  <c r="A247" i="35"/>
  <c r="P246" i="35"/>
  <c r="A246" i="35"/>
  <c r="P245" i="35"/>
  <c r="A245" i="35"/>
  <c r="P244" i="35"/>
  <c r="B244" i="35"/>
  <c r="A244" i="35"/>
  <c r="P243" i="35"/>
  <c r="B243" i="35"/>
  <c r="A243" i="35"/>
  <c r="P242" i="35"/>
  <c r="A242" i="35"/>
  <c r="P241" i="35"/>
  <c r="A241" i="35"/>
  <c r="P240" i="35"/>
  <c r="A240" i="35"/>
  <c r="P239" i="35"/>
  <c r="A239" i="35"/>
  <c r="P238" i="35"/>
  <c r="A238" i="35"/>
  <c r="P237" i="35"/>
  <c r="A237" i="35"/>
  <c r="P236" i="35"/>
  <c r="A236" i="35"/>
  <c r="P235" i="35"/>
  <c r="A235" i="35"/>
  <c r="P234" i="35"/>
  <c r="A234" i="35"/>
  <c r="P233" i="35"/>
  <c r="A233" i="35"/>
  <c r="P232" i="35"/>
  <c r="A232" i="35"/>
  <c r="P231" i="35"/>
  <c r="A231" i="35"/>
  <c r="P230" i="35"/>
  <c r="A230" i="35"/>
  <c r="P229" i="35"/>
  <c r="A229" i="35"/>
  <c r="P228" i="35"/>
  <c r="A228" i="35"/>
  <c r="P227" i="35"/>
  <c r="A227" i="35"/>
  <c r="P226" i="35"/>
  <c r="A226" i="35"/>
  <c r="P225" i="35"/>
  <c r="A225" i="35"/>
  <c r="P224" i="35"/>
  <c r="A224" i="35"/>
  <c r="P223" i="35"/>
  <c r="A223" i="35"/>
  <c r="P222" i="35"/>
  <c r="A222" i="35"/>
  <c r="P221" i="35"/>
  <c r="A221" i="35"/>
  <c r="P220" i="35"/>
  <c r="A220" i="35"/>
  <c r="P219" i="35"/>
  <c r="A219" i="35"/>
  <c r="P218" i="35"/>
  <c r="A218" i="35"/>
  <c r="P217" i="35"/>
  <c r="J217" i="35"/>
  <c r="A217" i="35"/>
  <c r="P216" i="35"/>
  <c r="J216" i="35"/>
  <c r="A216" i="35"/>
  <c r="P215" i="35"/>
  <c r="J215" i="35"/>
  <c r="A215" i="35"/>
  <c r="P214" i="35"/>
  <c r="J214" i="35"/>
  <c r="A214" i="35"/>
  <c r="P213" i="35"/>
  <c r="J213" i="35"/>
  <c r="A213" i="35"/>
  <c r="P212" i="35"/>
  <c r="J212" i="35"/>
  <c r="A212" i="35"/>
  <c r="P211" i="35"/>
  <c r="J211" i="35"/>
  <c r="A211" i="35"/>
  <c r="P210" i="35"/>
  <c r="J210" i="35"/>
  <c r="A210" i="35"/>
  <c r="P209" i="35"/>
  <c r="J209" i="35"/>
  <c r="A209" i="35"/>
  <c r="P208" i="35"/>
  <c r="J208" i="35"/>
  <c r="A208" i="35"/>
  <c r="P207" i="35"/>
  <c r="J207" i="35"/>
  <c r="A207" i="35"/>
  <c r="P206" i="35"/>
  <c r="J206" i="35"/>
  <c r="A206" i="35"/>
  <c r="AI205" i="35"/>
  <c r="AF205" i="35"/>
  <c r="AB205" i="35"/>
  <c r="AA205" i="35"/>
  <c r="Z205" i="35"/>
  <c r="Y205" i="35"/>
  <c r="P205" i="35"/>
  <c r="J205" i="35"/>
  <c r="A205" i="35"/>
  <c r="AI204" i="35"/>
  <c r="AF204" i="35"/>
  <c r="AB204" i="35"/>
  <c r="AA204" i="35"/>
  <c r="Z204" i="35"/>
  <c r="Y204" i="35"/>
  <c r="P204" i="35"/>
  <c r="J204" i="35"/>
  <c r="A204" i="35"/>
  <c r="AI203" i="35"/>
  <c r="AF203" i="35"/>
  <c r="AB203" i="35"/>
  <c r="AA203" i="35"/>
  <c r="Z203" i="35"/>
  <c r="Y203" i="35"/>
  <c r="P203" i="35"/>
  <c r="N203" i="35"/>
  <c r="J203" i="35"/>
  <c r="A203" i="35"/>
  <c r="AI202" i="35"/>
  <c r="AF202" i="35"/>
  <c r="AB202" i="35"/>
  <c r="AA202" i="35"/>
  <c r="Z202" i="35"/>
  <c r="Y202" i="35"/>
  <c r="P202" i="35"/>
  <c r="N202" i="35"/>
  <c r="J202" i="35"/>
  <c r="A202" i="35"/>
  <c r="AI201" i="35"/>
  <c r="AF201" i="35"/>
  <c r="AB201" i="35"/>
  <c r="AA201" i="35"/>
  <c r="Z201" i="35"/>
  <c r="Y201" i="35"/>
  <c r="P201" i="35"/>
  <c r="N201" i="35"/>
  <c r="AI200" i="35"/>
  <c r="AF200" i="35"/>
  <c r="AB200" i="35"/>
  <c r="AA200" i="35"/>
  <c r="Z200" i="35"/>
  <c r="Y200" i="35"/>
  <c r="P200" i="35"/>
  <c r="N200" i="35"/>
  <c r="AI199" i="35"/>
  <c r="AF199" i="35"/>
  <c r="AB199" i="35"/>
  <c r="AA199" i="35"/>
  <c r="Z199" i="35"/>
  <c r="Y199" i="35"/>
  <c r="P199" i="35"/>
  <c r="N199" i="35"/>
  <c r="AI198" i="35"/>
  <c r="AF198" i="35"/>
  <c r="AB198" i="35"/>
  <c r="AA198" i="35"/>
  <c r="Z198" i="35"/>
  <c r="Y198" i="35"/>
  <c r="P198" i="35"/>
  <c r="N198" i="35"/>
  <c r="AI197" i="35"/>
  <c r="AF197" i="35"/>
  <c r="AB197" i="35"/>
  <c r="AA197" i="35"/>
  <c r="Z197" i="35"/>
  <c r="Y197" i="35"/>
  <c r="P197" i="35"/>
  <c r="N197" i="35"/>
  <c r="AI196" i="35"/>
  <c r="AF196" i="35"/>
  <c r="AB196" i="35"/>
  <c r="AA196" i="35"/>
  <c r="Z196" i="35"/>
  <c r="Y196" i="35"/>
  <c r="P196" i="35"/>
  <c r="N196" i="35"/>
  <c r="AI195" i="35"/>
  <c r="AF195" i="35"/>
  <c r="AB195" i="35"/>
  <c r="AA195" i="35"/>
  <c r="Z195" i="35"/>
  <c r="Y195" i="35"/>
  <c r="P195" i="35"/>
  <c r="N195" i="35"/>
  <c r="AI194" i="35"/>
  <c r="AF194" i="35"/>
  <c r="AB194" i="35"/>
  <c r="AA194" i="35"/>
  <c r="Z194" i="35"/>
  <c r="Y194" i="35"/>
  <c r="P194" i="35"/>
  <c r="N194" i="35"/>
  <c r="AI193" i="35"/>
  <c r="AF193" i="35"/>
  <c r="AB193" i="35"/>
  <c r="AA193" i="35"/>
  <c r="Z193" i="35"/>
  <c r="Y193" i="35"/>
  <c r="P193" i="35"/>
  <c r="N193" i="35"/>
  <c r="AI192" i="35"/>
  <c r="AF192" i="35"/>
  <c r="AB192" i="35"/>
  <c r="AA192" i="35"/>
  <c r="Z192" i="35"/>
  <c r="Y192" i="35"/>
  <c r="P192" i="35"/>
  <c r="N192" i="35"/>
  <c r="AI191" i="35"/>
  <c r="AF191" i="35"/>
  <c r="AB191" i="35"/>
  <c r="AA191" i="35"/>
  <c r="Z191" i="35"/>
  <c r="Y191" i="35"/>
  <c r="P191" i="35"/>
  <c r="N191" i="35"/>
  <c r="AI190" i="35"/>
  <c r="AF190" i="35"/>
  <c r="AB190" i="35"/>
  <c r="AA190" i="35"/>
  <c r="Z190" i="35"/>
  <c r="Y190" i="35"/>
  <c r="P190" i="35"/>
  <c r="N190" i="35"/>
  <c r="AI189" i="35"/>
  <c r="AF189" i="35"/>
  <c r="AB189" i="35"/>
  <c r="AA189" i="35"/>
  <c r="Z189" i="35"/>
  <c r="Y189" i="35"/>
  <c r="P189" i="35"/>
  <c r="N189" i="35"/>
  <c r="AI188" i="35"/>
  <c r="AF188" i="35"/>
  <c r="AB188" i="35"/>
  <c r="AA188" i="35"/>
  <c r="Z188" i="35"/>
  <c r="Y188" i="35"/>
  <c r="P188" i="35"/>
  <c r="N188" i="35"/>
  <c r="AI187" i="35"/>
  <c r="AF187" i="35"/>
  <c r="AB187" i="35"/>
  <c r="AA187" i="35"/>
  <c r="Z187" i="35"/>
  <c r="Y187" i="35"/>
  <c r="P187" i="35"/>
  <c r="N187" i="35"/>
  <c r="AI186" i="35"/>
  <c r="AF186" i="35"/>
  <c r="AB186" i="35"/>
  <c r="AA186" i="35"/>
  <c r="Z186" i="35"/>
  <c r="Y186" i="35"/>
  <c r="P186" i="35"/>
  <c r="N186" i="35"/>
  <c r="AI185" i="35"/>
  <c r="AF185" i="35"/>
  <c r="AB185" i="35"/>
  <c r="AA185" i="35"/>
  <c r="Z185" i="35"/>
  <c r="Y185" i="35"/>
  <c r="P185" i="35"/>
  <c r="N185" i="35"/>
  <c r="AI184" i="35"/>
  <c r="AF184" i="35"/>
  <c r="AB184" i="35"/>
  <c r="AA184" i="35"/>
  <c r="Z184" i="35"/>
  <c r="Y184" i="35"/>
  <c r="P184" i="35"/>
  <c r="N184" i="35"/>
  <c r="AI183" i="35"/>
  <c r="AF183" i="35"/>
  <c r="AB183" i="35"/>
  <c r="AA183" i="35"/>
  <c r="Z183" i="35"/>
  <c r="Y183" i="35"/>
  <c r="P183" i="35"/>
  <c r="N183" i="35"/>
  <c r="AI182" i="35"/>
  <c r="AF182" i="35"/>
  <c r="AB182" i="35"/>
  <c r="AA182" i="35"/>
  <c r="Z182" i="35"/>
  <c r="Y182" i="35"/>
  <c r="P182" i="35"/>
  <c r="N182" i="35"/>
  <c r="AI181" i="35"/>
  <c r="AF181" i="35"/>
  <c r="AB181" i="35"/>
  <c r="AA181" i="35"/>
  <c r="Z181" i="35"/>
  <c r="Y181" i="35"/>
  <c r="P181" i="35"/>
  <c r="N181" i="35"/>
  <c r="AI180" i="35"/>
  <c r="AF180" i="35"/>
  <c r="AB180" i="35"/>
  <c r="AA180" i="35"/>
  <c r="Z180" i="35"/>
  <c r="Y180" i="35"/>
  <c r="P180" i="35"/>
  <c r="N180" i="35"/>
  <c r="AI179" i="35"/>
  <c r="AF179" i="35"/>
  <c r="AB179" i="35"/>
  <c r="AA179" i="35"/>
  <c r="Z179" i="35"/>
  <c r="Y179" i="35"/>
  <c r="P179" i="35"/>
  <c r="N179" i="35"/>
  <c r="AI178" i="35"/>
  <c r="AF178" i="35"/>
  <c r="AB178" i="35"/>
  <c r="AA178" i="35"/>
  <c r="Z178" i="35"/>
  <c r="Y178" i="35"/>
  <c r="P178" i="35"/>
  <c r="N178" i="35"/>
  <c r="AI177" i="35"/>
  <c r="AF177" i="35"/>
  <c r="AB177" i="35"/>
  <c r="AA177" i="35"/>
  <c r="Z177" i="35"/>
  <c r="Y177" i="35"/>
  <c r="P177" i="35"/>
  <c r="N177" i="35"/>
  <c r="AI176" i="35"/>
  <c r="AF176" i="35"/>
  <c r="AB176" i="35"/>
  <c r="AA176" i="35"/>
  <c r="Z176" i="35"/>
  <c r="Y176" i="35"/>
  <c r="P176" i="35"/>
  <c r="N176" i="35"/>
  <c r="AI175" i="35"/>
  <c r="AF175" i="35"/>
  <c r="AB175" i="35"/>
  <c r="AA175" i="35"/>
  <c r="Z175" i="35"/>
  <c r="Y175" i="35"/>
  <c r="P175" i="35"/>
  <c r="N175" i="35"/>
  <c r="AI174" i="35"/>
  <c r="AF174" i="35"/>
  <c r="AB174" i="35"/>
  <c r="AA174" i="35"/>
  <c r="Z174" i="35"/>
  <c r="Y174" i="35"/>
  <c r="P174" i="35"/>
  <c r="N174" i="35"/>
  <c r="AI173" i="35"/>
  <c r="AF173" i="35"/>
  <c r="AB173" i="35"/>
  <c r="AA173" i="35"/>
  <c r="Z173" i="35"/>
  <c r="Y173" i="35"/>
  <c r="P173" i="35"/>
  <c r="N173" i="35"/>
  <c r="AI172" i="35"/>
  <c r="AF172" i="35"/>
  <c r="AB172" i="35"/>
  <c r="AA172" i="35"/>
  <c r="Z172" i="35"/>
  <c r="Y172" i="35"/>
  <c r="P172" i="35"/>
  <c r="N172" i="35"/>
  <c r="AI171" i="35"/>
  <c r="AF171" i="35"/>
  <c r="AB171" i="35"/>
  <c r="AA171" i="35"/>
  <c r="Z171" i="35"/>
  <c r="Y171" i="35"/>
  <c r="P171" i="35"/>
  <c r="N171" i="35"/>
  <c r="AI170" i="35"/>
  <c r="AF170" i="35"/>
  <c r="AB170" i="35"/>
  <c r="AA170" i="35"/>
  <c r="Z170" i="35"/>
  <c r="Y170" i="35"/>
  <c r="P170" i="35"/>
  <c r="N170" i="35"/>
  <c r="AI169" i="35"/>
  <c r="AF169" i="35"/>
  <c r="AB169" i="35"/>
  <c r="AA169" i="35"/>
  <c r="Z169" i="35"/>
  <c r="Y169" i="35"/>
  <c r="P169" i="35"/>
  <c r="N169" i="35"/>
  <c r="AI168" i="35"/>
  <c r="AF168" i="35"/>
  <c r="AB168" i="35"/>
  <c r="AA168" i="35"/>
  <c r="Z168" i="35"/>
  <c r="Y168" i="35"/>
  <c r="P168" i="35"/>
  <c r="N168" i="35"/>
  <c r="AI167" i="35"/>
  <c r="AF167" i="35"/>
  <c r="AB167" i="35"/>
  <c r="AA167" i="35"/>
  <c r="Z167" i="35"/>
  <c r="Y167" i="35"/>
  <c r="P167" i="35"/>
  <c r="N167" i="35"/>
  <c r="AI166" i="35"/>
  <c r="AF166" i="35"/>
  <c r="AB166" i="35"/>
  <c r="AA166" i="35"/>
  <c r="Z166" i="35"/>
  <c r="Y166" i="35"/>
  <c r="P166" i="35"/>
  <c r="N166" i="35"/>
  <c r="AI165" i="35"/>
  <c r="AF165" i="35"/>
  <c r="AB165" i="35"/>
  <c r="AA165" i="35"/>
  <c r="Z165" i="35"/>
  <c r="Y165" i="35"/>
  <c r="P165" i="35"/>
  <c r="N165" i="35"/>
  <c r="AI164" i="35"/>
  <c r="AF164" i="35"/>
  <c r="AB164" i="35"/>
  <c r="AA164" i="35"/>
  <c r="Z164" i="35"/>
  <c r="Y164" i="35"/>
  <c r="P164" i="35"/>
  <c r="N164" i="35"/>
  <c r="AI163" i="35"/>
  <c r="AF163" i="35"/>
  <c r="AB163" i="35"/>
  <c r="AA163" i="35"/>
  <c r="Z163" i="35"/>
  <c r="Y163" i="35"/>
  <c r="P163" i="35"/>
  <c r="N163" i="35"/>
  <c r="AI162" i="35"/>
  <c r="AF162" i="35"/>
  <c r="AB162" i="35"/>
  <c r="AA162" i="35"/>
  <c r="Z162" i="35"/>
  <c r="Y162" i="35"/>
  <c r="P162" i="35"/>
  <c r="N162" i="35"/>
  <c r="AI161" i="35"/>
  <c r="AF161" i="35"/>
  <c r="AB161" i="35"/>
  <c r="AA161" i="35"/>
  <c r="Z161" i="35"/>
  <c r="Y161" i="35"/>
  <c r="P161" i="35"/>
  <c r="N161" i="35"/>
  <c r="AI160" i="35"/>
  <c r="AF160" i="35"/>
  <c r="AB160" i="35"/>
  <c r="AA160" i="35"/>
  <c r="Z160" i="35"/>
  <c r="Y160" i="35"/>
  <c r="P160" i="35"/>
  <c r="N160" i="35"/>
  <c r="AI159" i="35"/>
  <c r="AF159" i="35"/>
  <c r="AB159" i="35"/>
  <c r="AA159" i="35"/>
  <c r="Z159" i="35"/>
  <c r="Y159" i="35"/>
  <c r="P159" i="35"/>
  <c r="N159" i="35"/>
  <c r="AI158" i="35"/>
  <c r="AF158" i="35"/>
  <c r="AB158" i="35"/>
  <c r="AA158" i="35"/>
  <c r="Z158" i="35"/>
  <c r="Y158" i="35"/>
  <c r="P158" i="35"/>
  <c r="N158" i="35"/>
  <c r="AI157" i="35"/>
  <c r="AF157" i="35"/>
  <c r="AB157" i="35"/>
  <c r="AA157" i="35"/>
  <c r="Z157" i="35"/>
  <c r="Y157" i="35"/>
  <c r="P157" i="35"/>
  <c r="N157" i="35"/>
  <c r="AI156" i="35"/>
  <c r="AF156" i="35"/>
  <c r="AB156" i="35"/>
  <c r="AA156" i="35"/>
  <c r="Z156" i="35"/>
  <c r="Y156" i="35"/>
  <c r="P156" i="35"/>
  <c r="N156" i="35"/>
  <c r="AI155" i="35"/>
  <c r="AF155" i="35"/>
  <c r="AB155" i="35"/>
  <c r="AA155" i="35"/>
  <c r="Z155" i="35"/>
  <c r="Y155" i="35"/>
  <c r="P155" i="35"/>
  <c r="N155" i="35"/>
  <c r="AI154" i="35"/>
  <c r="AF154" i="35"/>
  <c r="AB154" i="35"/>
  <c r="AA154" i="35"/>
  <c r="Z154" i="35"/>
  <c r="Y154" i="35"/>
  <c r="P154" i="35"/>
  <c r="N154" i="35"/>
  <c r="AI153" i="35"/>
  <c r="AF153" i="35"/>
  <c r="AB153" i="35"/>
  <c r="AA153" i="35"/>
  <c r="Z153" i="35"/>
  <c r="Y153" i="35"/>
  <c r="P153" i="35"/>
  <c r="N153" i="35"/>
  <c r="AI152" i="35"/>
  <c r="AF152" i="35"/>
  <c r="AB152" i="35"/>
  <c r="AA152" i="35"/>
  <c r="Z152" i="35"/>
  <c r="Y152" i="35"/>
  <c r="P152" i="35"/>
  <c r="N152" i="35"/>
  <c r="AI151" i="35"/>
  <c r="AF151" i="35"/>
  <c r="AB151" i="35"/>
  <c r="AA151" i="35"/>
  <c r="Z151" i="35"/>
  <c r="Y151" i="35"/>
  <c r="P151" i="35"/>
  <c r="N151" i="35"/>
  <c r="AI150" i="35"/>
  <c r="AF150" i="35"/>
  <c r="AB150" i="35"/>
  <c r="AA150" i="35"/>
  <c r="Z150" i="35"/>
  <c r="Y150" i="35"/>
  <c r="P150" i="35"/>
  <c r="N150" i="35"/>
  <c r="AI149" i="35"/>
  <c r="AF149" i="35"/>
  <c r="AB149" i="35"/>
  <c r="AA149" i="35"/>
  <c r="Z149" i="35"/>
  <c r="Y149" i="35"/>
  <c r="P149" i="35"/>
  <c r="N149" i="35"/>
  <c r="AI148" i="35"/>
  <c r="AF148" i="35"/>
  <c r="AB148" i="35"/>
  <c r="AA148" i="35"/>
  <c r="Z148" i="35"/>
  <c r="Y148" i="35"/>
  <c r="P148" i="35"/>
  <c r="N148" i="35"/>
  <c r="AI147" i="35"/>
  <c r="AF147" i="35"/>
  <c r="AB147" i="35"/>
  <c r="AA147" i="35"/>
  <c r="Z147" i="35"/>
  <c r="Y147" i="35"/>
  <c r="P147" i="35"/>
  <c r="N147" i="35"/>
  <c r="AI146" i="35"/>
  <c r="AF146" i="35"/>
  <c r="AB146" i="35"/>
  <c r="AA146" i="35"/>
  <c r="Z146" i="35"/>
  <c r="Y146" i="35"/>
  <c r="P146" i="35"/>
  <c r="N146" i="35"/>
  <c r="AI145" i="35"/>
  <c r="AF145" i="35"/>
  <c r="AB145" i="35"/>
  <c r="AA145" i="35"/>
  <c r="Z145" i="35"/>
  <c r="Y145" i="35"/>
  <c r="P145" i="35"/>
  <c r="N145" i="35"/>
  <c r="AI144" i="35"/>
  <c r="AF144" i="35"/>
  <c r="AB144" i="35"/>
  <c r="AA144" i="35"/>
  <c r="Z144" i="35"/>
  <c r="Y144" i="35"/>
  <c r="P144" i="35"/>
  <c r="N144" i="35"/>
  <c r="AI143" i="35"/>
  <c r="AF143" i="35"/>
  <c r="AB143" i="35"/>
  <c r="AA143" i="35"/>
  <c r="Z143" i="35"/>
  <c r="Y143" i="35"/>
  <c r="P143" i="35"/>
  <c r="N143" i="35"/>
  <c r="AI142" i="35"/>
  <c r="AF142" i="35"/>
  <c r="AB142" i="35"/>
  <c r="AA142" i="35"/>
  <c r="Z142" i="35"/>
  <c r="Y142" i="35"/>
  <c r="P142" i="35"/>
  <c r="N142" i="35"/>
  <c r="AI141" i="35"/>
  <c r="AF141" i="35"/>
  <c r="AB141" i="35"/>
  <c r="AA141" i="35"/>
  <c r="Z141" i="35"/>
  <c r="Y141" i="35"/>
  <c r="P141" i="35"/>
  <c r="N141" i="35"/>
  <c r="AI140" i="35"/>
  <c r="AF140" i="35"/>
  <c r="AB140" i="35"/>
  <c r="AA140" i="35"/>
  <c r="Z140" i="35"/>
  <c r="Y140" i="35"/>
  <c r="P140" i="35"/>
  <c r="N140" i="35"/>
  <c r="AI139" i="35"/>
  <c r="AF139" i="35"/>
  <c r="AB139" i="35"/>
  <c r="AA139" i="35"/>
  <c r="Z139" i="35"/>
  <c r="Y139" i="35"/>
  <c r="P139" i="35"/>
  <c r="N139" i="35"/>
  <c r="AI138" i="35"/>
  <c r="AF138" i="35"/>
  <c r="AB138" i="35"/>
  <c r="AA138" i="35"/>
  <c r="Z138" i="35"/>
  <c r="Y138" i="35"/>
  <c r="P138" i="35"/>
  <c r="N138" i="35"/>
  <c r="AI137" i="35"/>
  <c r="AF137" i="35"/>
  <c r="AB137" i="35"/>
  <c r="AA137" i="35"/>
  <c r="Z137" i="35"/>
  <c r="Y137" i="35"/>
  <c r="P137" i="35"/>
  <c r="N137" i="35"/>
  <c r="AI136" i="35"/>
  <c r="AF136" i="35"/>
  <c r="AB136" i="35"/>
  <c r="AA136" i="35"/>
  <c r="Z136" i="35"/>
  <c r="Y136" i="35"/>
  <c r="P136" i="35"/>
  <c r="N136" i="35"/>
  <c r="AI135" i="35"/>
  <c r="AF135" i="35"/>
  <c r="AB135" i="35"/>
  <c r="AA135" i="35"/>
  <c r="Z135" i="35"/>
  <c r="Y135" i="35"/>
  <c r="P135" i="35"/>
  <c r="N135" i="35"/>
  <c r="AI134" i="35"/>
  <c r="AF134" i="35"/>
  <c r="AB134" i="35"/>
  <c r="AA134" i="35"/>
  <c r="Z134" i="35"/>
  <c r="Y134" i="35"/>
  <c r="P134" i="35"/>
  <c r="N134" i="35"/>
  <c r="AI133" i="35"/>
  <c r="AF133" i="35"/>
  <c r="AB133" i="35"/>
  <c r="AA133" i="35"/>
  <c r="Z133" i="35"/>
  <c r="Y133" i="35"/>
  <c r="P133" i="35"/>
  <c r="N133" i="35"/>
  <c r="AI132" i="35"/>
  <c r="AF132" i="35"/>
  <c r="AB132" i="35"/>
  <c r="AA132" i="35"/>
  <c r="Z132" i="35"/>
  <c r="Y132" i="35"/>
  <c r="P132" i="35"/>
  <c r="N132" i="35"/>
  <c r="AI131" i="35"/>
  <c r="AF131" i="35"/>
  <c r="AB131" i="35"/>
  <c r="AA131" i="35"/>
  <c r="Z131" i="35"/>
  <c r="Y131" i="35"/>
  <c r="P131" i="35"/>
  <c r="N131" i="35"/>
  <c r="AI130" i="35"/>
  <c r="AF130" i="35"/>
  <c r="AB130" i="35"/>
  <c r="AA130" i="35"/>
  <c r="Z130" i="35"/>
  <c r="Y130" i="35"/>
  <c r="P130" i="35"/>
  <c r="N130" i="35"/>
  <c r="AI129" i="35"/>
  <c r="AF129" i="35"/>
  <c r="AB129" i="35"/>
  <c r="AA129" i="35"/>
  <c r="Z129" i="35"/>
  <c r="Y129" i="35"/>
  <c r="P129" i="35"/>
  <c r="N129" i="35"/>
  <c r="AI128" i="35"/>
  <c r="AF128" i="35"/>
  <c r="AB128" i="35"/>
  <c r="AA128" i="35"/>
  <c r="Z128" i="35"/>
  <c r="Y128" i="35"/>
  <c r="P128" i="35"/>
  <c r="N128" i="35"/>
  <c r="AI127" i="35"/>
  <c r="AF127" i="35"/>
  <c r="AB127" i="35"/>
  <c r="AA127" i="35"/>
  <c r="Z127" i="35"/>
  <c r="Y127" i="35"/>
  <c r="P127" i="35"/>
  <c r="N127" i="35"/>
  <c r="AI126" i="35"/>
  <c r="AF126" i="35"/>
  <c r="AB126" i="35"/>
  <c r="AA126" i="35"/>
  <c r="Z126" i="35"/>
  <c r="Y126" i="35"/>
  <c r="P126" i="35"/>
  <c r="N126" i="35"/>
  <c r="AI125" i="35"/>
  <c r="AF125" i="35"/>
  <c r="AB125" i="35"/>
  <c r="AA125" i="35"/>
  <c r="Z125" i="35"/>
  <c r="Y125" i="35"/>
  <c r="P125" i="35"/>
  <c r="N125" i="35"/>
  <c r="AI124" i="35"/>
  <c r="AF124" i="35"/>
  <c r="AB124" i="35"/>
  <c r="AA124" i="35"/>
  <c r="Z124" i="35"/>
  <c r="Y124" i="35"/>
  <c r="P124" i="35"/>
  <c r="N124" i="35"/>
  <c r="AI123" i="35"/>
  <c r="AF123" i="35"/>
  <c r="AB123" i="35"/>
  <c r="AA123" i="35"/>
  <c r="Z123" i="35"/>
  <c r="Y123" i="35"/>
  <c r="P123" i="35"/>
  <c r="N123" i="35"/>
  <c r="AI122" i="35"/>
  <c r="AF122" i="35"/>
  <c r="AB122" i="35"/>
  <c r="AA122" i="35"/>
  <c r="Z122" i="35"/>
  <c r="Y122" i="35"/>
  <c r="P122" i="35"/>
  <c r="N122" i="35"/>
  <c r="AI121" i="35"/>
  <c r="AF121" i="35"/>
  <c r="AB121" i="35"/>
  <c r="AA121" i="35"/>
  <c r="Z121" i="35"/>
  <c r="Y121" i="35"/>
  <c r="P121" i="35"/>
  <c r="N121" i="35"/>
  <c r="AI120" i="35"/>
  <c r="AF120" i="35"/>
  <c r="AB120" i="35"/>
  <c r="AA120" i="35"/>
  <c r="Z120" i="35"/>
  <c r="Y120" i="35"/>
  <c r="P120" i="35"/>
  <c r="N120" i="35"/>
  <c r="AI119" i="35"/>
  <c r="AF119" i="35"/>
  <c r="AB119" i="35"/>
  <c r="AA119" i="35"/>
  <c r="Z119" i="35"/>
  <c r="Y119" i="35"/>
  <c r="P119" i="35"/>
  <c r="N119" i="35"/>
  <c r="AI118" i="35"/>
  <c r="AF118" i="35"/>
  <c r="AB118" i="35"/>
  <c r="AA118" i="35"/>
  <c r="Z118" i="35"/>
  <c r="Y118" i="35"/>
  <c r="P118" i="35"/>
  <c r="N118" i="35"/>
  <c r="AI117" i="35"/>
  <c r="AF117" i="35"/>
  <c r="AB117" i="35"/>
  <c r="AA117" i="35"/>
  <c r="Z117" i="35"/>
  <c r="Y117" i="35"/>
  <c r="P117" i="35"/>
  <c r="N117" i="35"/>
  <c r="AI116" i="35"/>
  <c r="AF116" i="35"/>
  <c r="AB116" i="35"/>
  <c r="AA116" i="35"/>
  <c r="Z116" i="35"/>
  <c r="Y116" i="35"/>
  <c r="P116" i="35"/>
  <c r="N116" i="35"/>
  <c r="AI115" i="35"/>
  <c r="AF115" i="35"/>
  <c r="AB115" i="35"/>
  <c r="AA115" i="35"/>
  <c r="Z115" i="35"/>
  <c r="Y115" i="35"/>
  <c r="P115" i="35"/>
  <c r="N115" i="35"/>
  <c r="AI114" i="35"/>
  <c r="AF114" i="35"/>
  <c r="AB114" i="35"/>
  <c r="AA114" i="35"/>
  <c r="Z114" i="35"/>
  <c r="Y114" i="35"/>
  <c r="P114" i="35"/>
  <c r="N114" i="35"/>
  <c r="AI113" i="35"/>
  <c r="AF113" i="35"/>
  <c r="AB113" i="35"/>
  <c r="AA113" i="35"/>
  <c r="Z113" i="35"/>
  <c r="Y113" i="35"/>
  <c r="P113" i="35"/>
  <c r="N113" i="35"/>
  <c r="AI112" i="35"/>
  <c r="AF112" i="35"/>
  <c r="AB112" i="35"/>
  <c r="AA112" i="35"/>
  <c r="Z112" i="35"/>
  <c r="Y112" i="35"/>
  <c r="P112" i="35"/>
  <c r="N112" i="35"/>
  <c r="AI111" i="35"/>
  <c r="AF111" i="35"/>
  <c r="AB111" i="35"/>
  <c r="AA111" i="35"/>
  <c r="Z111" i="35"/>
  <c r="Y111" i="35"/>
  <c r="P111" i="35"/>
  <c r="N111" i="35"/>
  <c r="AI110" i="35"/>
  <c r="AF110" i="35"/>
  <c r="AB110" i="35"/>
  <c r="AA110" i="35"/>
  <c r="Z110" i="35"/>
  <c r="Y110" i="35"/>
  <c r="P110" i="35"/>
  <c r="N110" i="35"/>
  <c r="AI109" i="35"/>
  <c r="AF109" i="35"/>
  <c r="AB109" i="35"/>
  <c r="AA109" i="35"/>
  <c r="Z109" i="35"/>
  <c r="Y109" i="35"/>
  <c r="P109" i="35"/>
  <c r="N109" i="35"/>
  <c r="AI108" i="35"/>
  <c r="AF108" i="35"/>
  <c r="AB108" i="35"/>
  <c r="AA108" i="35"/>
  <c r="Z108" i="35"/>
  <c r="Y108" i="35"/>
  <c r="P108" i="35"/>
  <c r="N108" i="35"/>
  <c r="AI107" i="35"/>
  <c r="AF107" i="35"/>
  <c r="AB107" i="35"/>
  <c r="AA107" i="35"/>
  <c r="Z107" i="35"/>
  <c r="Y107" i="35"/>
  <c r="P107" i="35"/>
  <c r="N107" i="35"/>
  <c r="AI106" i="35"/>
  <c r="AF106" i="35"/>
  <c r="AB106" i="35"/>
  <c r="AA106" i="35"/>
  <c r="Z106" i="35"/>
  <c r="Y106" i="35"/>
  <c r="P106" i="35"/>
  <c r="N106" i="35"/>
  <c r="AI105" i="35"/>
  <c r="AF105" i="35"/>
  <c r="AB105" i="35"/>
  <c r="AA105" i="35"/>
  <c r="Z105" i="35"/>
  <c r="Y105" i="35"/>
  <c r="P105" i="35"/>
  <c r="N105" i="35"/>
  <c r="AI104" i="35"/>
  <c r="AF104" i="35"/>
  <c r="AB104" i="35"/>
  <c r="AA104" i="35"/>
  <c r="Z104" i="35"/>
  <c r="Y104" i="35"/>
  <c r="P104" i="35"/>
  <c r="N104" i="35"/>
  <c r="AI103" i="35"/>
  <c r="AF103" i="35"/>
  <c r="AB103" i="35"/>
  <c r="AA103" i="35"/>
  <c r="Z103" i="35"/>
  <c r="Y103" i="35"/>
  <c r="P103" i="35"/>
  <c r="N103" i="35"/>
  <c r="AI102" i="35"/>
  <c r="AF102" i="35"/>
  <c r="AB102" i="35"/>
  <c r="AA102" i="35"/>
  <c r="Z102" i="35"/>
  <c r="Y102" i="35"/>
  <c r="P102" i="35"/>
  <c r="N102" i="35"/>
  <c r="AI101" i="35"/>
  <c r="AF101" i="35"/>
  <c r="AB101" i="35"/>
  <c r="AA101" i="35"/>
  <c r="Z101" i="35"/>
  <c r="Y101" i="35"/>
  <c r="P101" i="35"/>
  <c r="N101" i="35"/>
  <c r="AI100" i="35"/>
  <c r="AF100" i="35"/>
  <c r="AB100" i="35"/>
  <c r="AA100" i="35"/>
  <c r="Z100" i="35"/>
  <c r="Y100" i="35"/>
  <c r="P100" i="35"/>
  <c r="N100" i="35"/>
  <c r="AI99" i="35"/>
  <c r="AF99" i="35"/>
  <c r="AB99" i="35"/>
  <c r="AA99" i="35"/>
  <c r="Z99" i="35"/>
  <c r="Y99" i="35"/>
  <c r="P99" i="35"/>
  <c r="N99" i="35"/>
  <c r="AI98" i="35"/>
  <c r="AF98" i="35"/>
  <c r="AB98" i="35"/>
  <c r="AA98" i="35"/>
  <c r="Z98" i="35"/>
  <c r="Y98" i="35"/>
  <c r="P98" i="35"/>
  <c r="N98" i="35"/>
  <c r="AI97" i="35"/>
  <c r="AF97" i="35"/>
  <c r="AB97" i="35"/>
  <c r="AA97" i="35"/>
  <c r="Z97" i="35"/>
  <c r="Y97" i="35"/>
  <c r="P97" i="35"/>
  <c r="N97" i="35"/>
  <c r="AI96" i="35"/>
  <c r="AF96" i="35"/>
  <c r="AB96" i="35"/>
  <c r="AA96" i="35"/>
  <c r="Z96" i="35"/>
  <c r="Y96" i="35"/>
  <c r="P96" i="35"/>
  <c r="N96" i="35"/>
  <c r="AI95" i="35"/>
  <c r="AF95" i="35"/>
  <c r="P95" i="35"/>
  <c r="N95" i="35"/>
  <c r="AI94" i="35"/>
  <c r="AF94" i="35"/>
  <c r="AB94" i="35"/>
  <c r="AA94" i="35"/>
  <c r="Z94" i="35"/>
  <c r="Y94" i="35"/>
  <c r="P94" i="35"/>
  <c r="N94" i="35"/>
  <c r="AI93" i="35"/>
  <c r="AF93" i="35"/>
  <c r="AB93" i="35"/>
  <c r="AA93" i="35"/>
  <c r="Z93" i="35"/>
  <c r="Y93" i="35"/>
  <c r="P93" i="35"/>
  <c r="N93" i="35"/>
  <c r="AI92" i="35"/>
  <c r="AF92" i="35"/>
  <c r="AB92" i="35"/>
  <c r="AA92" i="35"/>
  <c r="Z92" i="35"/>
  <c r="Y92" i="35"/>
  <c r="P92" i="35"/>
  <c r="N92" i="35"/>
  <c r="AI91" i="35"/>
  <c r="AF91" i="35"/>
  <c r="AB91" i="35"/>
  <c r="AA91" i="35"/>
  <c r="Z91" i="35"/>
  <c r="Y91" i="35"/>
  <c r="P91" i="35"/>
  <c r="N91" i="35"/>
  <c r="AI90" i="35"/>
  <c r="AF90" i="35"/>
  <c r="AB90" i="35"/>
  <c r="AA90" i="35"/>
  <c r="Z90" i="35"/>
  <c r="Y90" i="35"/>
  <c r="P90" i="35"/>
  <c r="N90" i="35"/>
  <c r="AI89" i="35"/>
  <c r="AF89" i="35"/>
  <c r="AB89" i="35"/>
  <c r="AA89" i="35"/>
  <c r="Z89" i="35"/>
  <c r="Y89" i="35"/>
  <c r="P89" i="35"/>
  <c r="N89" i="35"/>
  <c r="AI88" i="35"/>
  <c r="AF88" i="35"/>
  <c r="P88" i="35"/>
  <c r="N88" i="35"/>
  <c r="AI87" i="35"/>
  <c r="AF87" i="35"/>
  <c r="P87" i="35"/>
  <c r="N87" i="35"/>
  <c r="AI86" i="35"/>
  <c r="AF86" i="35"/>
  <c r="AB86" i="35"/>
  <c r="AA86" i="35"/>
  <c r="Z86" i="35"/>
  <c r="Y86" i="35"/>
  <c r="P86" i="35"/>
  <c r="N86" i="35"/>
  <c r="AI85" i="35"/>
  <c r="AF85" i="35"/>
  <c r="P85" i="35"/>
  <c r="N85" i="35"/>
  <c r="AI84" i="35"/>
  <c r="AF84" i="35"/>
  <c r="AB84" i="35"/>
  <c r="AA84" i="35"/>
  <c r="Z84" i="35"/>
  <c r="Y84" i="35"/>
  <c r="P84" i="35"/>
  <c r="N84" i="35"/>
  <c r="AI83" i="35"/>
  <c r="AF83" i="35"/>
  <c r="P83" i="35"/>
  <c r="N83" i="35"/>
  <c r="AI82" i="35"/>
  <c r="AF82" i="35"/>
  <c r="P82" i="35"/>
  <c r="N82" i="35"/>
  <c r="AI81" i="35"/>
  <c r="AF81" i="35"/>
  <c r="AB81" i="35"/>
  <c r="AA81" i="35"/>
  <c r="Z81" i="35"/>
  <c r="Y81" i="35"/>
  <c r="P81" i="35"/>
  <c r="N81" i="35"/>
  <c r="AI80" i="35"/>
  <c r="AF80" i="35"/>
  <c r="AB80" i="35"/>
  <c r="AA80" i="35"/>
  <c r="Z80" i="35"/>
  <c r="Y80" i="35"/>
  <c r="P80" i="35"/>
  <c r="N80" i="35"/>
  <c r="AI79" i="35"/>
  <c r="AF79" i="35"/>
  <c r="AB79" i="35"/>
  <c r="AA79" i="35"/>
  <c r="Z79" i="35"/>
  <c r="Y79" i="35"/>
  <c r="P79" i="35"/>
  <c r="N79" i="35"/>
  <c r="AI78" i="35"/>
  <c r="AF78" i="35"/>
  <c r="AB78" i="35"/>
  <c r="AA78" i="35"/>
  <c r="Z78" i="35"/>
  <c r="Y78" i="35"/>
  <c r="P78" i="35"/>
  <c r="N78" i="35"/>
  <c r="AI77" i="35"/>
  <c r="AF77" i="35"/>
  <c r="AB77" i="35"/>
  <c r="AA77" i="35"/>
  <c r="Z77" i="35"/>
  <c r="Y77" i="35"/>
  <c r="P77" i="35"/>
  <c r="N77" i="35"/>
  <c r="AI76" i="35"/>
  <c r="AF76" i="35"/>
  <c r="P76" i="35"/>
  <c r="N76" i="35"/>
  <c r="AI75" i="35"/>
  <c r="AF75" i="35"/>
  <c r="P75" i="35"/>
  <c r="N75" i="35"/>
  <c r="AI74" i="35"/>
  <c r="AF74" i="35"/>
  <c r="AB74" i="35"/>
  <c r="AA74" i="35"/>
  <c r="Z74" i="35"/>
  <c r="Y74" i="35"/>
  <c r="P74" i="35"/>
  <c r="N74" i="35"/>
  <c r="AI73" i="35"/>
  <c r="AF73" i="35"/>
  <c r="P73" i="35"/>
  <c r="N73" i="35"/>
  <c r="AI72" i="35"/>
  <c r="AF72" i="35"/>
  <c r="AB72" i="35"/>
  <c r="AA72" i="35"/>
  <c r="Z72" i="35"/>
  <c r="Y72" i="35"/>
  <c r="P72" i="35"/>
  <c r="N72" i="35"/>
  <c r="AI71" i="35"/>
  <c r="AF71" i="35"/>
  <c r="P71" i="35"/>
  <c r="N71" i="35"/>
  <c r="AI70" i="35"/>
  <c r="AF70" i="35"/>
  <c r="AB70" i="35"/>
  <c r="AA70" i="35"/>
  <c r="Z70" i="35"/>
  <c r="Y70" i="35"/>
  <c r="P70" i="35"/>
  <c r="N70" i="35"/>
  <c r="AI69" i="35"/>
  <c r="AF69" i="35"/>
  <c r="AB69" i="35"/>
  <c r="AA69" i="35"/>
  <c r="Z69" i="35"/>
  <c r="Y69" i="35"/>
  <c r="P69" i="35"/>
  <c r="N69" i="35"/>
  <c r="AI68" i="35"/>
  <c r="AF68" i="35"/>
  <c r="AB68" i="35"/>
  <c r="AA68" i="35"/>
  <c r="Z68" i="35"/>
  <c r="Y68" i="35"/>
  <c r="P68" i="35"/>
  <c r="N68" i="35"/>
  <c r="AI67" i="35"/>
  <c r="AF67" i="35"/>
  <c r="P67" i="35"/>
  <c r="N67" i="35"/>
  <c r="AI66" i="35"/>
  <c r="AF66" i="35"/>
  <c r="AB66" i="35"/>
  <c r="AA66" i="35"/>
  <c r="Z66" i="35"/>
  <c r="Y66" i="35"/>
  <c r="P66" i="35"/>
  <c r="N66" i="35"/>
  <c r="AI65" i="35"/>
  <c r="AF65" i="35"/>
  <c r="P65" i="35"/>
  <c r="N65" i="35"/>
  <c r="AI64" i="35"/>
  <c r="AF64" i="35"/>
  <c r="AB64" i="35"/>
  <c r="AA64" i="35"/>
  <c r="Z64" i="35"/>
  <c r="Y64" i="35"/>
  <c r="P64" i="35"/>
  <c r="N64" i="35"/>
  <c r="AI63" i="35"/>
  <c r="AF63" i="35"/>
  <c r="P63" i="35"/>
  <c r="N63" i="35"/>
  <c r="AI62" i="35"/>
  <c r="AF62" i="35"/>
  <c r="AB62" i="35"/>
  <c r="AA62" i="35"/>
  <c r="Z62" i="35"/>
  <c r="Y62" i="35"/>
  <c r="P62" i="35"/>
  <c r="N62" i="35"/>
  <c r="AI61" i="35"/>
  <c r="AF61" i="35"/>
  <c r="P61" i="35"/>
  <c r="N61" i="35"/>
  <c r="AI60" i="35"/>
  <c r="AF60" i="35"/>
  <c r="AB60" i="35"/>
  <c r="AA60" i="35"/>
  <c r="Z60" i="35"/>
  <c r="Y60" i="35"/>
  <c r="P60" i="35"/>
  <c r="N60" i="35"/>
  <c r="AI59" i="35"/>
  <c r="AF59" i="35"/>
  <c r="AB59" i="35"/>
  <c r="AA59" i="35"/>
  <c r="Z59" i="35"/>
  <c r="Y59" i="35"/>
  <c r="P59" i="35"/>
  <c r="N59" i="35"/>
  <c r="AI58" i="35"/>
  <c r="AF58" i="35"/>
  <c r="P58" i="35"/>
  <c r="N58" i="35"/>
  <c r="AI57" i="35"/>
  <c r="AF57" i="35"/>
  <c r="AB57" i="35"/>
  <c r="AA57" i="35"/>
  <c r="Z57" i="35"/>
  <c r="Y57" i="35"/>
  <c r="P57" i="35"/>
  <c r="N57" i="35"/>
  <c r="AI56" i="35"/>
  <c r="AF56" i="35"/>
  <c r="P56" i="35"/>
  <c r="N56" i="35"/>
  <c r="AI55" i="35"/>
  <c r="AF55" i="35"/>
  <c r="AB55" i="35"/>
  <c r="AA55" i="35"/>
  <c r="Z55" i="35"/>
  <c r="Y55" i="35"/>
  <c r="P55" i="35"/>
  <c r="N55" i="35"/>
  <c r="AI54" i="35"/>
  <c r="AF54" i="35"/>
  <c r="AB54" i="35"/>
  <c r="AA54" i="35"/>
  <c r="Z54" i="35"/>
  <c r="Y54" i="35"/>
  <c r="P54" i="35"/>
  <c r="N54" i="35"/>
  <c r="AI53" i="35"/>
  <c r="AF53" i="35"/>
  <c r="AB53" i="35"/>
  <c r="AA53" i="35"/>
  <c r="Z53" i="35"/>
  <c r="Y53" i="35"/>
  <c r="P53" i="35"/>
  <c r="N53" i="35"/>
  <c r="AI52" i="35"/>
  <c r="AF52" i="35"/>
  <c r="AB52" i="35"/>
  <c r="AA52" i="35"/>
  <c r="Z52" i="35"/>
  <c r="Y52" i="35"/>
  <c r="P52" i="35"/>
  <c r="N52" i="35"/>
  <c r="AI51" i="35"/>
  <c r="AF51" i="35"/>
  <c r="AB51" i="35"/>
  <c r="AA51" i="35"/>
  <c r="Z51" i="35"/>
  <c r="Y51" i="35"/>
  <c r="P51" i="35"/>
  <c r="N51" i="35"/>
  <c r="AI50" i="35"/>
  <c r="AF50" i="35"/>
  <c r="AB50" i="35"/>
  <c r="AA50" i="35"/>
  <c r="Z50" i="35"/>
  <c r="Y50" i="35"/>
  <c r="P50" i="35"/>
  <c r="N50" i="35"/>
  <c r="AI49" i="35"/>
  <c r="AF49" i="35"/>
  <c r="AB49" i="35"/>
  <c r="AA49" i="35"/>
  <c r="Z49" i="35"/>
  <c r="Y49" i="35"/>
  <c r="P49" i="35"/>
  <c r="N49" i="35"/>
  <c r="AI48" i="35"/>
  <c r="AF48" i="35"/>
  <c r="P48" i="35"/>
  <c r="N48" i="35"/>
  <c r="AI47" i="35"/>
  <c r="AF47" i="35"/>
  <c r="AB47" i="35"/>
  <c r="AA47" i="35"/>
  <c r="Z47" i="35"/>
  <c r="Y47" i="35"/>
  <c r="P47" i="35"/>
  <c r="N47" i="35"/>
  <c r="AI46" i="35"/>
  <c r="AF46" i="35"/>
  <c r="AB46" i="35"/>
  <c r="AA46" i="35"/>
  <c r="Z46" i="35"/>
  <c r="Y46" i="35"/>
  <c r="P46" i="35"/>
  <c r="N46" i="35"/>
  <c r="AI45" i="35"/>
  <c r="AF45" i="35"/>
  <c r="P45" i="35"/>
  <c r="N45" i="35"/>
  <c r="AI44" i="35"/>
  <c r="AF44" i="35"/>
  <c r="AB44" i="35"/>
  <c r="AA44" i="35"/>
  <c r="Z44" i="35"/>
  <c r="Y44" i="35"/>
  <c r="P44" i="35"/>
  <c r="N44" i="35"/>
  <c r="AI43" i="35"/>
  <c r="AF43" i="35"/>
  <c r="P43" i="35"/>
  <c r="N43" i="35"/>
  <c r="AI42" i="35"/>
  <c r="AF42" i="35"/>
  <c r="AB42" i="35"/>
  <c r="AA42" i="35"/>
  <c r="Z42" i="35"/>
  <c r="Y42" i="35"/>
  <c r="P42" i="35"/>
  <c r="N42" i="35"/>
  <c r="AI41" i="35"/>
  <c r="AF41" i="35"/>
  <c r="P41" i="35"/>
  <c r="N41" i="35"/>
  <c r="AI40" i="35"/>
  <c r="AF40" i="35"/>
  <c r="AB40" i="35"/>
  <c r="AA40" i="35"/>
  <c r="Z40" i="35"/>
  <c r="Y40" i="35"/>
  <c r="P40" i="35"/>
  <c r="N40" i="35"/>
  <c r="AI39" i="35"/>
  <c r="AF39" i="35"/>
  <c r="AB39" i="35"/>
  <c r="AA39" i="35"/>
  <c r="Z39" i="35"/>
  <c r="Y39" i="35"/>
  <c r="P39" i="35"/>
  <c r="N39" i="35"/>
  <c r="AI38" i="35"/>
  <c r="AF38" i="35"/>
  <c r="P38" i="35"/>
  <c r="N38" i="35"/>
  <c r="AI37" i="35"/>
  <c r="AF37" i="35"/>
  <c r="P37" i="35"/>
  <c r="N37" i="35"/>
  <c r="AI36" i="35"/>
  <c r="AF36" i="35"/>
  <c r="AB36" i="35"/>
  <c r="AA36" i="35"/>
  <c r="Z36" i="35"/>
  <c r="Y36" i="35"/>
  <c r="P36" i="35"/>
  <c r="N36" i="35"/>
  <c r="AI35" i="35"/>
  <c r="AF35" i="35"/>
  <c r="P35" i="35"/>
  <c r="N35" i="35"/>
  <c r="AI34" i="35"/>
  <c r="AF34" i="35"/>
  <c r="AB34" i="35"/>
  <c r="AA34" i="35"/>
  <c r="Z34" i="35"/>
  <c r="Y34" i="35"/>
  <c r="P34" i="35"/>
  <c r="N34" i="35"/>
  <c r="AI33" i="35"/>
  <c r="AF33" i="35"/>
  <c r="P33" i="35"/>
  <c r="N33" i="35"/>
  <c r="AI32" i="35"/>
  <c r="AF32" i="35"/>
  <c r="AB32" i="35"/>
  <c r="AA32" i="35"/>
  <c r="Z32" i="35"/>
  <c r="Y32" i="35"/>
  <c r="P32" i="35"/>
  <c r="N32" i="35"/>
  <c r="AI31" i="35"/>
  <c r="AF31" i="35"/>
  <c r="AB31" i="35"/>
  <c r="AA31" i="35"/>
  <c r="Z31" i="35"/>
  <c r="Y31" i="35"/>
  <c r="P31" i="35"/>
  <c r="N31" i="35"/>
  <c r="AI30" i="35"/>
  <c r="AF30" i="35"/>
  <c r="P30" i="35"/>
  <c r="N30" i="35"/>
  <c r="AI29" i="35"/>
  <c r="AF29" i="35"/>
  <c r="AB29" i="35"/>
  <c r="AA29" i="35"/>
  <c r="Z29" i="35"/>
  <c r="Y29" i="35"/>
  <c r="P29" i="35"/>
  <c r="N29" i="35"/>
  <c r="AI28" i="35"/>
  <c r="AF28" i="35"/>
  <c r="P28" i="35"/>
  <c r="N28" i="35"/>
  <c r="AI27" i="35"/>
  <c r="AF27" i="35"/>
  <c r="P27" i="35"/>
  <c r="N27" i="35"/>
  <c r="AI26" i="35"/>
  <c r="AF26" i="35"/>
  <c r="AB26" i="35"/>
  <c r="AA26" i="35"/>
  <c r="Z26" i="35"/>
  <c r="Y26" i="35"/>
  <c r="P26" i="35"/>
  <c r="N26" i="35"/>
  <c r="AI25" i="35"/>
  <c r="AF25" i="35"/>
  <c r="AB25" i="35"/>
  <c r="AA25" i="35"/>
  <c r="Z25" i="35"/>
  <c r="Y25" i="35"/>
  <c r="P25" i="35"/>
  <c r="N25" i="35"/>
  <c r="AI24" i="35"/>
  <c r="AF24" i="35"/>
  <c r="AB24" i="35"/>
  <c r="AA24" i="35"/>
  <c r="Z24" i="35"/>
  <c r="Y24" i="35"/>
  <c r="P24" i="35"/>
  <c r="N24" i="35"/>
  <c r="AI23" i="35"/>
  <c r="AF23" i="35"/>
  <c r="AB23" i="35"/>
  <c r="AA23" i="35"/>
  <c r="Z23" i="35"/>
  <c r="Y23" i="35"/>
  <c r="P23" i="35"/>
  <c r="N23" i="35"/>
  <c r="AI22" i="35"/>
  <c r="AF22" i="35"/>
  <c r="AB22" i="35"/>
  <c r="AA22" i="35"/>
  <c r="Z22" i="35"/>
  <c r="Y22" i="35"/>
  <c r="P22" i="35"/>
  <c r="N22" i="35"/>
  <c r="AI21" i="35"/>
  <c r="AF21" i="35"/>
  <c r="AB21" i="35"/>
  <c r="AA21" i="35"/>
  <c r="Z21" i="35"/>
  <c r="Y21" i="35"/>
  <c r="P21" i="35"/>
  <c r="N21" i="35"/>
  <c r="AI20" i="35"/>
  <c r="AF20" i="35"/>
  <c r="AB20" i="35"/>
  <c r="AA20" i="35"/>
  <c r="Z20" i="35"/>
  <c r="Y20" i="35"/>
  <c r="P20" i="35"/>
  <c r="N20" i="35"/>
  <c r="AI19" i="35"/>
  <c r="AF19" i="35"/>
  <c r="P19" i="35"/>
  <c r="N19" i="35"/>
  <c r="AI18" i="35"/>
  <c r="AF18" i="35"/>
  <c r="AB18" i="35"/>
  <c r="AA18" i="35"/>
  <c r="Z18" i="35"/>
  <c r="Y18" i="35"/>
  <c r="P18" i="35"/>
  <c r="N18" i="35"/>
  <c r="AI17" i="35"/>
  <c r="AF17" i="35"/>
  <c r="AB17" i="35"/>
  <c r="AA17" i="35"/>
  <c r="Z17" i="35"/>
  <c r="Y17" i="35"/>
  <c r="P17" i="35"/>
  <c r="N17" i="35"/>
  <c r="AI16" i="35"/>
  <c r="AF16" i="35"/>
  <c r="AB16" i="35"/>
  <c r="AA16" i="35"/>
  <c r="Z16" i="35"/>
  <c r="Y16" i="35"/>
  <c r="P16" i="35"/>
  <c r="N16" i="35"/>
  <c r="AI15" i="35"/>
  <c r="AF15" i="35"/>
  <c r="P15" i="35"/>
  <c r="N15" i="35"/>
  <c r="AI14" i="35"/>
  <c r="AF14" i="35"/>
  <c r="AB14" i="35"/>
  <c r="AA14" i="35"/>
  <c r="Z14" i="35"/>
  <c r="Y14" i="35"/>
  <c r="P14" i="35"/>
  <c r="N14" i="35"/>
  <c r="AI13" i="35"/>
  <c r="AF13" i="35"/>
  <c r="AB13" i="35"/>
  <c r="AA13" i="35"/>
  <c r="Z13" i="35"/>
  <c r="Y13" i="35"/>
  <c r="P13" i="35"/>
  <c r="N13" i="35"/>
  <c r="AI12" i="35"/>
  <c r="AF12" i="35"/>
  <c r="AB12" i="35"/>
  <c r="AA12" i="35"/>
  <c r="Z12" i="35"/>
  <c r="Y12" i="35"/>
  <c r="P12" i="35"/>
  <c r="N12" i="35"/>
  <c r="AI11" i="35"/>
  <c r="AF11" i="35"/>
  <c r="P11" i="35"/>
  <c r="N11" i="35"/>
  <c r="AI10" i="35"/>
  <c r="AF10" i="35"/>
  <c r="AB10" i="35"/>
  <c r="AA10" i="35"/>
  <c r="Z10" i="35"/>
  <c r="Y10" i="35"/>
  <c r="P10" i="35"/>
  <c r="N10" i="35"/>
  <c r="AI9" i="35"/>
  <c r="AF9" i="35"/>
  <c r="AB9" i="35"/>
  <c r="AA9" i="35"/>
  <c r="Z9" i="35"/>
  <c r="Y9" i="35"/>
  <c r="P9" i="35"/>
  <c r="N9" i="35"/>
  <c r="AI8" i="35"/>
  <c r="Q8" i="35"/>
  <c r="P8" i="35"/>
  <c r="N8" i="35"/>
  <c r="C8" i="35"/>
  <c r="G8" i="35" s="1"/>
  <c r="AH5" i="35"/>
  <c r="W5" i="35"/>
  <c r="AY20" i="35" s="1"/>
  <c r="AY28" i="35" s="1"/>
  <c r="AH4" i="35"/>
  <c r="W4" i="35"/>
  <c r="C4" i="35"/>
  <c r="AH3" i="35"/>
  <c r="W3" i="35"/>
  <c r="I8" i="35" l="1"/>
  <c r="K205" i="35"/>
  <c r="K209" i="35"/>
  <c r="K213" i="35"/>
  <c r="K217" i="35"/>
  <c r="K221" i="35"/>
  <c r="K225" i="35"/>
  <c r="K229" i="35"/>
  <c r="K233" i="35"/>
  <c r="K237" i="35"/>
  <c r="K241" i="35"/>
  <c r="K245" i="35"/>
  <c r="K249" i="35"/>
  <c r="K253" i="35"/>
  <c r="K257" i="35"/>
  <c r="K261" i="35"/>
  <c r="K265" i="35"/>
  <c r="K269" i="35"/>
  <c r="K273" i="35"/>
  <c r="K277" i="35"/>
  <c r="K281" i="35"/>
  <c r="K285" i="35"/>
  <c r="K289" i="35"/>
  <c r="K293" i="35"/>
  <c r="K297" i="35"/>
  <c r="K301" i="35"/>
  <c r="K206" i="35"/>
  <c r="K210" i="35"/>
  <c r="K214" i="35"/>
  <c r="K218" i="35"/>
  <c r="K222" i="35"/>
  <c r="K226" i="35"/>
  <c r="K230" i="35"/>
  <c r="K234" i="35"/>
  <c r="K238" i="35"/>
  <c r="K242" i="35"/>
  <c r="K246" i="35"/>
  <c r="K250" i="35"/>
  <c r="K254" i="35"/>
  <c r="K258" i="35"/>
  <c r="K262" i="35"/>
  <c r="K266" i="35"/>
  <c r="K270" i="35"/>
  <c r="K274" i="35"/>
  <c r="K278" i="35"/>
  <c r="K282" i="35"/>
  <c r="K286" i="35"/>
  <c r="K290" i="35"/>
  <c r="K294" i="35"/>
  <c r="K298" i="35"/>
  <c r="K208" i="35"/>
  <c r="K212" i="35"/>
  <c r="K216" i="35"/>
  <c r="K220" i="35"/>
  <c r="K224" i="35"/>
  <c r="K228" i="35"/>
  <c r="K232" i="35"/>
  <c r="K236" i="35"/>
  <c r="K240" i="35"/>
  <c r="K244" i="35"/>
  <c r="K248" i="35"/>
  <c r="K252" i="35"/>
  <c r="K256" i="35"/>
  <c r="K260" i="35"/>
  <c r="K264" i="35"/>
  <c r="K268" i="35"/>
  <c r="K272" i="35"/>
  <c r="K276" i="35"/>
  <c r="K280" i="35"/>
  <c r="K284" i="35"/>
  <c r="K288" i="35"/>
  <c r="K292" i="35"/>
  <c r="K296" i="35"/>
  <c r="K300" i="35"/>
  <c r="K207" i="35"/>
  <c r="K223" i="35"/>
  <c r="K239" i="35"/>
  <c r="K255" i="35"/>
  <c r="K271" i="35"/>
  <c r="K287" i="35"/>
  <c r="K211" i="35"/>
  <c r="K227" i="35"/>
  <c r="K243" i="35"/>
  <c r="K259" i="35"/>
  <c r="K275" i="35"/>
  <c r="K291" i="35"/>
  <c r="K215" i="35"/>
  <c r="K247" i="35"/>
  <c r="K279" i="35"/>
  <c r="K219" i="35"/>
  <c r="K235" i="35"/>
  <c r="K251" i="35"/>
  <c r="K267" i="35"/>
  <c r="K283" i="35"/>
  <c r="K299" i="35"/>
  <c r="K231" i="35"/>
  <c r="K263" i="35"/>
  <c r="K295" i="35"/>
  <c r="BB18" i="35"/>
  <c r="BB21" i="35"/>
  <c r="AY18" i="35"/>
  <c r="AY26" i="35" s="1"/>
  <c r="AY19" i="35"/>
  <c r="AY27" i="35" s="1"/>
  <c r="BB19" i="35"/>
  <c r="A8" i="35"/>
  <c r="J8" i="35"/>
  <c r="K11" i="35"/>
  <c r="K200" i="35"/>
  <c r="K204" i="35"/>
  <c r="K203" i="35"/>
  <c r="K202" i="35"/>
  <c r="K201" i="35"/>
  <c r="K197" i="35"/>
  <c r="K199" i="35"/>
  <c r="K194" i="35"/>
  <c r="K190" i="35"/>
  <c r="K186" i="35"/>
  <c r="K182" i="35"/>
  <c r="K178" i="35"/>
  <c r="K174" i="35"/>
  <c r="K198" i="35"/>
  <c r="K195" i="35"/>
  <c r="K191" i="35"/>
  <c r="K187" i="35"/>
  <c r="K183" i="35"/>
  <c r="K179" i="35"/>
  <c r="K175" i="35"/>
  <c r="K196" i="35"/>
  <c r="K193" i="35"/>
  <c r="K189" i="35"/>
  <c r="K185" i="35"/>
  <c r="K181" i="35"/>
  <c r="K177" i="35"/>
  <c r="K184" i="35"/>
  <c r="K173" i="35"/>
  <c r="K169" i="35"/>
  <c r="K188" i="35"/>
  <c r="K170" i="35"/>
  <c r="K166" i="35"/>
  <c r="K180" i="35"/>
  <c r="K172" i="35"/>
  <c r="K168" i="35"/>
  <c r="K164" i="35"/>
  <c r="K160" i="35"/>
  <c r="K156" i="35"/>
  <c r="K176" i="35"/>
  <c r="K167" i="35"/>
  <c r="K163" i="35"/>
  <c r="K162" i="35"/>
  <c r="K157" i="35"/>
  <c r="K152" i="35"/>
  <c r="K148" i="35"/>
  <c r="K144" i="35"/>
  <c r="K192" i="35"/>
  <c r="K171" i="35"/>
  <c r="K159" i="35"/>
  <c r="K158" i="35"/>
  <c r="K153" i="35"/>
  <c r="K149" i="35"/>
  <c r="K145" i="35"/>
  <c r="K141" i="35"/>
  <c r="K161" i="35"/>
  <c r="K151" i="35"/>
  <c r="K147" i="35"/>
  <c r="K143" i="35"/>
  <c r="K139" i="35"/>
  <c r="K135" i="35"/>
  <c r="K131" i="35"/>
  <c r="K127" i="35"/>
  <c r="K123" i="35"/>
  <c r="K155" i="35"/>
  <c r="K146" i="35"/>
  <c r="K140" i="35"/>
  <c r="K130" i="35"/>
  <c r="K129" i="35"/>
  <c r="K124" i="35"/>
  <c r="K116" i="35"/>
  <c r="K112" i="35"/>
  <c r="K108" i="35"/>
  <c r="K104" i="35"/>
  <c r="K100" i="35"/>
  <c r="K96" i="35"/>
  <c r="K150" i="35"/>
  <c r="K136" i="35"/>
  <c r="K126" i="35"/>
  <c r="K125" i="35"/>
  <c r="K120" i="35"/>
  <c r="K117" i="35"/>
  <c r="K113" i="35"/>
  <c r="K109" i="35"/>
  <c r="K105" i="35"/>
  <c r="K101" i="35"/>
  <c r="K154" i="35"/>
  <c r="K165" i="35"/>
  <c r="K142" i="35"/>
  <c r="K134" i="35"/>
  <c r="K133" i="35"/>
  <c r="K128" i="35"/>
  <c r="K119" i="35"/>
  <c r="K121" i="35"/>
  <c r="K97" i="35"/>
  <c r="K89" i="35"/>
  <c r="K85" i="35"/>
  <c r="K81" i="35"/>
  <c r="K77" i="35"/>
  <c r="K73" i="35"/>
  <c r="K138" i="35"/>
  <c r="K132" i="35"/>
  <c r="K111" i="35"/>
  <c r="K110" i="35"/>
  <c r="K103" i="35"/>
  <c r="K102" i="35"/>
  <c r="K93" i="35"/>
  <c r="K90" i="35"/>
  <c r="K86" i="35"/>
  <c r="K82" i="35"/>
  <c r="K78" i="35"/>
  <c r="K74" i="35"/>
  <c r="K70" i="35"/>
  <c r="K66" i="35"/>
  <c r="K62" i="35"/>
  <c r="K137" i="35"/>
  <c r="K115" i="35"/>
  <c r="K114" i="35"/>
  <c r="K107" i="35"/>
  <c r="K106" i="35"/>
  <c r="K99" i="35"/>
  <c r="K98" i="35"/>
  <c r="K92" i="35"/>
  <c r="K88" i="35"/>
  <c r="K84" i="35"/>
  <c r="K80" i="35"/>
  <c r="K76" i="35"/>
  <c r="K72" i="35"/>
  <c r="K122" i="35"/>
  <c r="K83" i="35"/>
  <c r="K94" i="35"/>
  <c r="K87" i="35"/>
  <c r="K91" i="35"/>
  <c r="K75" i="35"/>
  <c r="K71" i="35"/>
  <c r="K118" i="35"/>
  <c r="K95" i="35"/>
  <c r="K69" i="35"/>
  <c r="K68" i="35"/>
  <c r="K63" i="35"/>
  <c r="K59" i="35"/>
  <c r="K55" i="35"/>
  <c r="K65" i="35"/>
  <c r="K64" i="35"/>
  <c r="K60" i="35"/>
  <c r="K56" i="35"/>
  <c r="K61" i="35"/>
  <c r="K57" i="35"/>
  <c r="K53" i="35"/>
  <c r="K49" i="35"/>
  <c r="K45" i="35"/>
  <c r="K79" i="35"/>
  <c r="K67" i="35"/>
  <c r="K58" i="35"/>
  <c r="K48" i="35"/>
  <c r="K47" i="35"/>
  <c r="K43" i="35"/>
  <c r="K39" i="35"/>
  <c r="K32" i="35"/>
  <c r="K30" i="35"/>
  <c r="K28" i="35"/>
  <c r="K24" i="35"/>
  <c r="K22" i="35"/>
  <c r="K20" i="35"/>
  <c r="K16" i="35"/>
  <c r="AT14" i="35"/>
  <c r="K44" i="35"/>
  <c r="K40" i="35"/>
  <c r="K34" i="35"/>
  <c r="K33" i="35"/>
  <c r="AT30" i="35"/>
  <c r="K29" i="35"/>
  <c r="K25" i="35"/>
  <c r="AT22" i="35"/>
  <c r="K21" i="35"/>
  <c r="K17" i="35"/>
  <c r="K54" i="35"/>
  <c r="K50" i="35"/>
  <c r="K41" i="35"/>
  <c r="K36" i="35"/>
  <c r="K35" i="35"/>
  <c r="K26" i="35"/>
  <c r="K18" i="35"/>
  <c r="K12" i="35"/>
  <c r="K8" i="35"/>
  <c r="K52" i="35"/>
  <c r="K51" i="35"/>
  <c r="K46" i="35"/>
  <c r="K42" i="35"/>
  <c r="K38" i="35"/>
  <c r="K37" i="35"/>
  <c r="K31" i="35"/>
  <c r="K27" i="35"/>
  <c r="K23" i="35"/>
  <c r="K19" i="35"/>
  <c r="K15" i="35"/>
  <c r="K14" i="35"/>
  <c r="K13" i="35"/>
  <c r="K9" i="35"/>
  <c r="S8" i="35"/>
  <c r="AD8" i="35" s="1"/>
  <c r="C9" i="35"/>
  <c r="G9" i="35" s="1"/>
  <c r="K10" i="35"/>
  <c r="BB20" i="35"/>
  <c r="C8" i="34"/>
  <c r="C4" i="29"/>
  <c r="C8" i="29"/>
  <c r="N18" i="19"/>
  <c r="N19" i="19"/>
  <c r="N17" i="19"/>
  <c r="O18" i="19" s="1"/>
  <c r="O19" i="19"/>
  <c r="C4" i="34"/>
  <c r="K167" i="34" s="1"/>
  <c r="Q8" i="34"/>
  <c r="B272" i="34"/>
  <c r="A272" i="34"/>
  <c r="P271" i="34"/>
  <c r="B271" i="34"/>
  <c r="A271" i="34"/>
  <c r="P270" i="34"/>
  <c r="B270" i="34"/>
  <c r="A270" i="34"/>
  <c r="P269" i="34"/>
  <c r="B269" i="34"/>
  <c r="A269" i="34"/>
  <c r="P268" i="34"/>
  <c r="B268" i="34"/>
  <c r="A268" i="34"/>
  <c r="P267" i="34"/>
  <c r="B267" i="34"/>
  <c r="A267" i="34"/>
  <c r="P266" i="34"/>
  <c r="B266" i="34"/>
  <c r="A266" i="34"/>
  <c r="P265" i="34"/>
  <c r="B265" i="34"/>
  <c r="A265" i="34"/>
  <c r="P264" i="34"/>
  <c r="B264" i="34"/>
  <c r="A264" i="34"/>
  <c r="P263" i="34"/>
  <c r="B263" i="34"/>
  <c r="A263" i="34"/>
  <c r="P262" i="34"/>
  <c r="B262" i="34"/>
  <c r="A262" i="34"/>
  <c r="P261" i="34"/>
  <c r="B261" i="34"/>
  <c r="A261" i="34"/>
  <c r="P260" i="34"/>
  <c r="B260" i="34"/>
  <c r="A260" i="34"/>
  <c r="P259" i="34"/>
  <c r="B259" i="34"/>
  <c r="A259" i="34"/>
  <c r="P258" i="34"/>
  <c r="B258" i="34"/>
  <c r="A258" i="34"/>
  <c r="P257" i="34"/>
  <c r="B257" i="34"/>
  <c r="A257" i="34"/>
  <c r="P256" i="34"/>
  <c r="B256" i="34"/>
  <c r="A256" i="34"/>
  <c r="P255" i="34"/>
  <c r="B255" i="34"/>
  <c r="A255" i="34"/>
  <c r="P254" i="34"/>
  <c r="B254" i="34"/>
  <c r="A254" i="34"/>
  <c r="P253" i="34"/>
  <c r="B253" i="34"/>
  <c r="A253" i="34"/>
  <c r="P252" i="34"/>
  <c r="B252" i="34"/>
  <c r="A252" i="34"/>
  <c r="P251" i="34"/>
  <c r="B251" i="34"/>
  <c r="A251" i="34"/>
  <c r="P250" i="34"/>
  <c r="B250" i="34"/>
  <c r="A250" i="34"/>
  <c r="P249" i="34"/>
  <c r="B249" i="34"/>
  <c r="A249" i="34"/>
  <c r="P248" i="34"/>
  <c r="B248" i="34"/>
  <c r="A248" i="34"/>
  <c r="P247" i="34"/>
  <c r="B247" i="34"/>
  <c r="A247" i="34"/>
  <c r="P246" i="34"/>
  <c r="B246" i="34"/>
  <c r="A246" i="34"/>
  <c r="P245" i="34"/>
  <c r="B245" i="34"/>
  <c r="A245" i="34"/>
  <c r="P244" i="34"/>
  <c r="B244" i="34"/>
  <c r="A244" i="34"/>
  <c r="P243" i="34"/>
  <c r="B243" i="34"/>
  <c r="A243" i="34"/>
  <c r="P242" i="34"/>
  <c r="H242" i="34"/>
  <c r="B242" i="34"/>
  <c r="A242" i="34"/>
  <c r="P241" i="34"/>
  <c r="H241" i="34"/>
  <c r="B241" i="34"/>
  <c r="A241" i="34"/>
  <c r="P240" i="34"/>
  <c r="H240" i="34"/>
  <c r="B240" i="34"/>
  <c r="A240" i="34"/>
  <c r="P239" i="34"/>
  <c r="H239" i="34"/>
  <c r="B239" i="34"/>
  <c r="A239" i="34"/>
  <c r="P238" i="34"/>
  <c r="H238" i="34"/>
  <c r="B238" i="34"/>
  <c r="A238" i="34"/>
  <c r="P237" i="34"/>
  <c r="A237" i="34"/>
  <c r="P236" i="34"/>
  <c r="A236" i="34"/>
  <c r="P235" i="34"/>
  <c r="A235" i="34"/>
  <c r="P234" i="34"/>
  <c r="A234" i="34"/>
  <c r="P233" i="34"/>
  <c r="A233" i="34"/>
  <c r="P232" i="34"/>
  <c r="A232" i="34"/>
  <c r="P231" i="34"/>
  <c r="A231" i="34"/>
  <c r="P230" i="34"/>
  <c r="A230" i="34"/>
  <c r="P229" i="34"/>
  <c r="A229" i="34"/>
  <c r="P228" i="34"/>
  <c r="A228" i="34"/>
  <c r="P227" i="34"/>
  <c r="A227" i="34"/>
  <c r="P226" i="34"/>
  <c r="A226" i="34"/>
  <c r="P225" i="34"/>
  <c r="A225" i="34"/>
  <c r="P224" i="34"/>
  <c r="A224" i="34"/>
  <c r="P223" i="34"/>
  <c r="A223" i="34"/>
  <c r="P222" i="34"/>
  <c r="A222" i="34"/>
  <c r="P221" i="34"/>
  <c r="A221" i="34"/>
  <c r="P220" i="34"/>
  <c r="A220" i="34"/>
  <c r="P219" i="34"/>
  <c r="A219" i="34"/>
  <c r="P218" i="34"/>
  <c r="A218" i="34"/>
  <c r="P217" i="34"/>
  <c r="J217" i="34"/>
  <c r="A217" i="34"/>
  <c r="P216" i="34"/>
  <c r="J216" i="34"/>
  <c r="A216" i="34"/>
  <c r="P215" i="34"/>
  <c r="J215" i="34"/>
  <c r="A215" i="34"/>
  <c r="P214" i="34"/>
  <c r="J214" i="34"/>
  <c r="A214" i="34"/>
  <c r="P213" i="34"/>
  <c r="J213" i="34"/>
  <c r="A213" i="34"/>
  <c r="P212" i="34"/>
  <c r="J212" i="34"/>
  <c r="A212" i="34"/>
  <c r="P211" i="34"/>
  <c r="J211" i="34"/>
  <c r="A211" i="34"/>
  <c r="P210" i="34"/>
  <c r="J210" i="34"/>
  <c r="A210" i="34"/>
  <c r="P209" i="34"/>
  <c r="J209" i="34"/>
  <c r="A209" i="34"/>
  <c r="P208" i="34"/>
  <c r="J208" i="34"/>
  <c r="A208" i="34"/>
  <c r="P207" i="34"/>
  <c r="J207" i="34"/>
  <c r="A207" i="34"/>
  <c r="P206" i="34"/>
  <c r="J206" i="34"/>
  <c r="A206" i="34"/>
  <c r="P205" i="34"/>
  <c r="J205" i="34"/>
  <c r="A205" i="34"/>
  <c r="P204" i="34"/>
  <c r="J204" i="34"/>
  <c r="A204" i="34"/>
  <c r="P203" i="34"/>
  <c r="J203" i="34"/>
  <c r="A203" i="34"/>
  <c r="P202" i="34"/>
  <c r="J202" i="34"/>
  <c r="A202" i="34"/>
  <c r="P201" i="34"/>
  <c r="AI200" i="34"/>
  <c r="AF200" i="34"/>
  <c r="AB200" i="34"/>
  <c r="AA200" i="34"/>
  <c r="Z200" i="34"/>
  <c r="Y200" i="34"/>
  <c r="P200" i="34"/>
  <c r="N200" i="34"/>
  <c r="AI199" i="34"/>
  <c r="AF199" i="34"/>
  <c r="AB199" i="34"/>
  <c r="AA199" i="34"/>
  <c r="Z199" i="34"/>
  <c r="Y199" i="34"/>
  <c r="P199" i="34"/>
  <c r="N199" i="34"/>
  <c r="AI198" i="34"/>
  <c r="AF198" i="34"/>
  <c r="AB198" i="34"/>
  <c r="AA198" i="34"/>
  <c r="Z198" i="34"/>
  <c r="Y198" i="34"/>
  <c r="P198" i="34"/>
  <c r="N198" i="34"/>
  <c r="I8" i="34"/>
  <c r="J8" i="34"/>
  <c r="AI197" i="34"/>
  <c r="AF197" i="34"/>
  <c r="AB197" i="34"/>
  <c r="AA197" i="34"/>
  <c r="Z197" i="34"/>
  <c r="Y197" i="34"/>
  <c r="P197" i="34"/>
  <c r="N197" i="34"/>
  <c r="AI196" i="34"/>
  <c r="AF196" i="34"/>
  <c r="AB196" i="34"/>
  <c r="AA196" i="34"/>
  <c r="Z196" i="34"/>
  <c r="Y196" i="34"/>
  <c r="P196" i="34"/>
  <c r="N196" i="34"/>
  <c r="AI195" i="34"/>
  <c r="AF195" i="34"/>
  <c r="AB195" i="34"/>
  <c r="AA195" i="34"/>
  <c r="Z195" i="34"/>
  <c r="Y195" i="34"/>
  <c r="P195" i="34"/>
  <c r="N195" i="34"/>
  <c r="AI194" i="34"/>
  <c r="AF194" i="34"/>
  <c r="AB194" i="34"/>
  <c r="AA194" i="34"/>
  <c r="Z194" i="34"/>
  <c r="Y194" i="34"/>
  <c r="P194" i="34"/>
  <c r="N194" i="34"/>
  <c r="AI193" i="34"/>
  <c r="AF193" i="34"/>
  <c r="AB193" i="34"/>
  <c r="AA193" i="34"/>
  <c r="Z193" i="34"/>
  <c r="Y193" i="34"/>
  <c r="P193" i="34"/>
  <c r="N193" i="34"/>
  <c r="AI192" i="34"/>
  <c r="AF192" i="34"/>
  <c r="AB192" i="34"/>
  <c r="AA192" i="34"/>
  <c r="Z192" i="34"/>
  <c r="Y192" i="34"/>
  <c r="P192" i="34"/>
  <c r="N192" i="34"/>
  <c r="AI191" i="34"/>
  <c r="AF191" i="34"/>
  <c r="AB191" i="34"/>
  <c r="AA191" i="34"/>
  <c r="Z191" i="34"/>
  <c r="Y191" i="34"/>
  <c r="P191" i="34"/>
  <c r="N191" i="34"/>
  <c r="AI190" i="34"/>
  <c r="AF190" i="34"/>
  <c r="AB190" i="34"/>
  <c r="AA190" i="34"/>
  <c r="Z190" i="34"/>
  <c r="Y190" i="34"/>
  <c r="P190" i="34"/>
  <c r="N190" i="34"/>
  <c r="AI189" i="34"/>
  <c r="AF189" i="34"/>
  <c r="AB189" i="34"/>
  <c r="AA189" i="34"/>
  <c r="Z189" i="34"/>
  <c r="Y189" i="34"/>
  <c r="P189" i="34"/>
  <c r="N189" i="34"/>
  <c r="AI188" i="34"/>
  <c r="AF188" i="34"/>
  <c r="AB188" i="34"/>
  <c r="AA188" i="34"/>
  <c r="Z188" i="34"/>
  <c r="Y188" i="34"/>
  <c r="P188" i="34"/>
  <c r="N188" i="34"/>
  <c r="AI187" i="34"/>
  <c r="AF187" i="34"/>
  <c r="AB187" i="34"/>
  <c r="AA187" i="34"/>
  <c r="Z187" i="34"/>
  <c r="Y187" i="34"/>
  <c r="P187" i="34"/>
  <c r="N187" i="34"/>
  <c r="AI186" i="34"/>
  <c r="AF186" i="34"/>
  <c r="AB186" i="34"/>
  <c r="AA186" i="34"/>
  <c r="Z186" i="34"/>
  <c r="Y186" i="34"/>
  <c r="P186" i="34"/>
  <c r="N186" i="34"/>
  <c r="AI185" i="34"/>
  <c r="AF185" i="34"/>
  <c r="AB185" i="34"/>
  <c r="AA185" i="34"/>
  <c r="Z185" i="34"/>
  <c r="Y185" i="34"/>
  <c r="P185" i="34"/>
  <c r="N185" i="34"/>
  <c r="AI184" i="34"/>
  <c r="AF184" i="34"/>
  <c r="AB184" i="34"/>
  <c r="AA184" i="34"/>
  <c r="Z184" i="34"/>
  <c r="Y184" i="34"/>
  <c r="P184" i="34"/>
  <c r="N184" i="34"/>
  <c r="AI183" i="34"/>
  <c r="AF183" i="34"/>
  <c r="AB183" i="34"/>
  <c r="AA183" i="34"/>
  <c r="Z183" i="34"/>
  <c r="Y183" i="34"/>
  <c r="P183" i="34"/>
  <c r="N183" i="34"/>
  <c r="AI182" i="34"/>
  <c r="AF182" i="34"/>
  <c r="AB182" i="34"/>
  <c r="AA182" i="34"/>
  <c r="Z182" i="34"/>
  <c r="Y182" i="34"/>
  <c r="P182" i="34"/>
  <c r="N182" i="34"/>
  <c r="AI181" i="34"/>
  <c r="AF181" i="34"/>
  <c r="AB181" i="34"/>
  <c r="AA181" i="34"/>
  <c r="Z181" i="34"/>
  <c r="Y181" i="34"/>
  <c r="P181" i="34"/>
  <c r="N181" i="34"/>
  <c r="AI180" i="34"/>
  <c r="AF180" i="34"/>
  <c r="AB180" i="34"/>
  <c r="AA180" i="34"/>
  <c r="Z180" i="34"/>
  <c r="Y180" i="34"/>
  <c r="P180" i="34"/>
  <c r="N180" i="34"/>
  <c r="AI179" i="34"/>
  <c r="AF179" i="34"/>
  <c r="AB179" i="34"/>
  <c r="AA179" i="34"/>
  <c r="Z179" i="34"/>
  <c r="Y179" i="34"/>
  <c r="P179" i="34"/>
  <c r="N179" i="34"/>
  <c r="AI178" i="34"/>
  <c r="AF178" i="34"/>
  <c r="AB178" i="34"/>
  <c r="AA178" i="34"/>
  <c r="Z178" i="34"/>
  <c r="Y178" i="34"/>
  <c r="P178" i="34"/>
  <c r="N178" i="34"/>
  <c r="AI177" i="34"/>
  <c r="AF177" i="34"/>
  <c r="AB177" i="34"/>
  <c r="AA177" i="34"/>
  <c r="Z177" i="34"/>
  <c r="Y177" i="34"/>
  <c r="P177" i="34"/>
  <c r="N177" i="34"/>
  <c r="AI176" i="34"/>
  <c r="AF176" i="34"/>
  <c r="AB176" i="34"/>
  <c r="AA176" i="34"/>
  <c r="Z176" i="34"/>
  <c r="Y176" i="34"/>
  <c r="P176" i="34"/>
  <c r="N176" i="34"/>
  <c r="AI175" i="34"/>
  <c r="AF175" i="34"/>
  <c r="AB175" i="34"/>
  <c r="AA175" i="34"/>
  <c r="Z175" i="34"/>
  <c r="Y175" i="34"/>
  <c r="P175" i="34"/>
  <c r="N175" i="34"/>
  <c r="AI174" i="34"/>
  <c r="AF174" i="34"/>
  <c r="AB174" i="34"/>
  <c r="AA174" i="34"/>
  <c r="Z174" i="34"/>
  <c r="Y174" i="34"/>
  <c r="R174" i="34"/>
  <c r="P174" i="34"/>
  <c r="N174" i="34"/>
  <c r="AI173" i="34"/>
  <c r="AF173" i="34"/>
  <c r="AB173" i="34"/>
  <c r="AA173" i="34"/>
  <c r="Z173" i="34"/>
  <c r="Y173" i="34"/>
  <c r="R173" i="34"/>
  <c r="P173" i="34"/>
  <c r="N173" i="34"/>
  <c r="AI172" i="34"/>
  <c r="AF172" i="34"/>
  <c r="AB172" i="34"/>
  <c r="AA172" i="34"/>
  <c r="Z172" i="34"/>
  <c r="Y172" i="34"/>
  <c r="R172" i="34"/>
  <c r="P172" i="34"/>
  <c r="N172" i="34"/>
  <c r="AI171" i="34"/>
  <c r="AF171" i="34"/>
  <c r="AB171" i="34"/>
  <c r="AA171" i="34"/>
  <c r="Z171" i="34"/>
  <c r="Y171" i="34"/>
  <c r="R171" i="34"/>
  <c r="P171" i="34"/>
  <c r="N171" i="34"/>
  <c r="AI170" i="34"/>
  <c r="AF170" i="34"/>
  <c r="AB170" i="34"/>
  <c r="AA170" i="34"/>
  <c r="Z170" i="34"/>
  <c r="Y170" i="34"/>
  <c r="R170" i="34"/>
  <c r="P170" i="34"/>
  <c r="N170" i="34"/>
  <c r="AI169" i="34"/>
  <c r="AF169" i="34"/>
  <c r="AB169" i="34"/>
  <c r="AA169" i="34"/>
  <c r="Z169" i="34"/>
  <c r="Y169" i="34"/>
  <c r="R169" i="34"/>
  <c r="P169" i="34"/>
  <c r="N169" i="34"/>
  <c r="AI168" i="34"/>
  <c r="AF168" i="34"/>
  <c r="AB168" i="34"/>
  <c r="AA168" i="34"/>
  <c r="Z168" i="34"/>
  <c r="Y168" i="34"/>
  <c r="R168" i="34"/>
  <c r="P168" i="34"/>
  <c r="N168" i="34"/>
  <c r="AI167" i="34"/>
  <c r="AF167" i="34"/>
  <c r="AB167" i="34"/>
  <c r="AA167" i="34"/>
  <c r="Z167" i="34"/>
  <c r="Y167" i="34"/>
  <c r="R167" i="34"/>
  <c r="P167" i="34"/>
  <c r="N167" i="34"/>
  <c r="AI166" i="34"/>
  <c r="AF166" i="34"/>
  <c r="AB166" i="34"/>
  <c r="AA166" i="34"/>
  <c r="Z166" i="34"/>
  <c r="Y166" i="34"/>
  <c r="R166" i="34"/>
  <c r="P166" i="34"/>
  <c r="N166" i="34"/>
  <c r="AI165" i="34"/>
  <c r="AF165" i="34"/>
  <c r="AB165" i="34"/>
  <c r="AA165" i="34"/>
  <c r="Z165" i="34"/>
  <c r="Y165" i="34"/>
  <c r="R165" i="34"/>
  <c r="P165" i="34"/>
  <c r="N165" i="34"/>
  <c r="AI164" i="34"/>
  <c r="AF164" i="34"/>
  <c r="AB164" i="34"/>
  <c r="AA164" i="34"/>
  <c r="Z164" i="34"/>
  <c r="Y164" i="34"/>
  <c r="R164" i="34"/>
  <c r="P164" i="34"/>
  <c r="N164" i="34"/>
  <c r="AI163" i="34"/>
  <c r="AF163" i="34"/>
  <c r="AB163" i="34"/>
  <c r="AA163" i="34"/>
  <c r="Z163" i="34"/>
  <c r="Y163" i="34"/>
  <c r="R163" i="34"/>
  <c r="P163" i="34"/>
  <c r="N163" i="34"/>
  <c r="AI162" i="34"/>
  <c r="AF162" i="34"/>
  <c r="AB162" i="34"/>
  <c r="AA162" i="34"/>
  <c r="Z162" i="34"/>
  <c r="Y162" i="34"/>
  <c r="R162" i="34"/>
  <c r="P162" i="34"/>
  <c r="N162" i="34"/>
  <c r="AI161" i="34"/>
  <c r="AF161" i="34"/>
  <c r="AB161" i="34"/>
  <c r="AA161" i="34"/>
  <c r="Z161" i="34"/>
  <c r="Y161" i="34"/>
  <c r="R161" i="34"/>
  <c r="P161" i="34"/>
  <c r="N161" i="34"/>
  <c r="AI160" i="34"/>
  <c r="AF160" i="34"/>
  <c r="AB160" i="34"/>
  <c r="AA160" i="34"/>
  <c r="Z160" i="34"/>
  <c r="Y160" i="34"/>
  <c r="R160" i="34"/>
  <c r="P160" i="34"/>
  <c r="N160" i="34"/>
  <c r="AI159" i="34"/>
  <c r="AF159" i="34"/>
  <c r="AB159" i="34"/>
  <c r="AA159" i="34"/>
  <c r="Z159" i="34"/>
  <c r="Y159" i="34"/>
  <c r="R159" i="34"/>
  <c r="P159" i="34"/>
  <c r="N159" i="34"/>
  <c r="AI158" i="34"/>
  <c r="AF158" i="34"/>
  <c r="AB158" i="34"/>
  <c r="AA158" i="34"/>
  <c r="Z158" i="34"/>
  <c r="Y158" i="34"/>
  <c r="R158" i="34"/>
  <c r="P158" i="34"/>
  <c r="N158" i="34"/>
  <c r="AI157" i="34"/>
  <c r="AF157" i="34"/>
  <c r="AB157" i="34"/>
  <c r="AA157" i="34"/>
  <c r="Z157" i="34"/>
  <c r="Y157" i="34"/>
  <c r="R157" i="34"/>
  <c r="P157" i="34"/>
  <c r="N157" i="34"/>
  <c r="AI156" i="34"/>
  <c r="AF156" i="34"/>
  <c r="AB156" i="34"/>
  <c r="AA156" i="34"/>
  <c r="Z156" i="34"/>
  <c r="Y156" i="34"/>
  <c r="R156" i="34"/>
  <c r="P156" i="34"/>
  <c r="N156" i="34"/>
  <c r="AI155" i="34"/>
  <c r="AF155" i="34"/>
  <c r="AB155" i="34"/>
  <c r="AA155" i="34"/>
  <c r="Z155" i="34"/>
  <c r="Y155" i="34"/>
  <c r="P155" i="34"/>
  <c r="N155" i="34"/>
  <c r="AI154" i="34"/>
  <c r="AF154" i="34"/>
  <c r="AB154" i="34"/>
  <c r="AA154" i="34"/>
  <c r="Z154" i="34"/>
  <c r="Y154" i="34"/>
  <c r="P154" i="34"/>
  <c r="N154" i="34"/>
  <c r="AI153" i="34"/>
  <c r="AF153" i="34"/>
  <c r="AB153" i="34"/>
  <c r="AA153" i="34"/>
  <c r="Z153" i="34"/>
  <c r="Y153" i="34"/>
  <c r="P153" i="34"/>
  <c r="N153" i="34"/>
  <c r="AI152" i="34"/>
  <c r="AF152" i="34"/>
  <c r="AB152" i="34"/>
  <c r="AA152" i="34"/>
  <c r="Z152" i="34"/>
  <c r="Y152" i="34"/>
  <c r="P152" i="34"/>
  <c r="N152" i="34"/>
  <c r="AI151" i="34"/>
  <c r="AF151" i="34"/>
  <c r="AB151" i="34"/>
  <c r="AA151" i="34"/>
  <c r="Z151" i="34"/>
  <c r="Y151" i="34"/>
  <c r="P151" i="34"/>
  <c r="N151" i="34"/>
  <c r="AI150" i="34"/>
  <c r="AF150" i="34"/>
  <c r="AB150" i="34"/>
  <c r="AA150" i="34"/>
  <c r="Z150" i="34"/>
  <c r="Y150" i="34"/>
  <c r="P150" i="34"/>
  <c r="N150" i="34"/>
  <c r="AI149" i="34"/>
  <c r="AF149" i="34"/>
  <c r="AB149" i="34"/>
  <c r="AA149" i="34"/>
  <c r="Z149" i="34"/>
  <c r="Y149" i="34"/>
  <c r="P149" i="34"/>
  <c r="N149" i="34"/>
  <c r="AI148" i="34"/>
  <c r="AF148" i="34"/>
  <c r="AB148" i="34"/>
  <c r="AA148" i="34"/>
  <c r="Z148" i="34"/>
  <c r="Y148" i="34"/>
  <c r="P148" i="34"/>
  <c r="N148" i="34"/>
  <c r="AI147" i="34"/>
  <c r="AF147" i="34"/>
  <c r="AB147" i="34"/>
  <c r="AA147" i="34"/>
  <c r="Z147" i="34"/>
  <c r="Y147" i="34"/>
  <c r="P147" i="34"/>
  <c r="N147" i="34"/>
  <c r="AI146" i="34"/>
  <c r="AF146" i="34"/>
  <c r="AB146" i="34"/>
  <c r="AA146" i="34"/>
  <c r="Z146" i="34"/>
  <c r="Y146" i="34"/>
  <c r="P146" i="34"/>
  <c r="N146" i="34"/>
  <c r="AI145" i="34"/>
  <c r="AF145" i="34"/>
  <c r="AB145" i="34"/>
  <c r="AA145" i="34"/>
  <c r="Z145" i="34"/>
  <c r="Y145" i="34"/>
  <c r="P145" i="34"/>
  <c r="N145" i="34"/>
  <c r="AI144" i="34"/>
  <c r="AF144" i="34"/>
  <c r="AB144" i="34"/>
  <c r="AA144" i="34"/>
  <c r="Z144" i="34"/>
  <c r="Y144" i="34"/>
  <c r="P144" i="34"/>
  <c r="N144" i="34"/>
  <c r="AI143" i="34"/>
  <c r="AF143" i="34"/>
  <c r="AB143" i="34"/>
  <c r="AA143" i="34"/>
  <c r="Z143" i="34"/>
  <c r="Y143" i="34"/>
  <c r="P143" i="34"/>
  <c r="N143" i="34"/>
  <c r="AI142" i="34"/>
  <c r="AF142" i="34"/>
  <c r="AB142" i="34"/>
  <c r="AA142" i="34"/>
  <c r="Z142" i="34"/>
  <c r="Y142" i="34"/>
  <c r="P142" i="34"/>
  <c r="N142" i="34"/>
  <c r="AI141" i="34"/>
  <c r="AF141" i="34"/>
  <c r="AB141" i="34"/>
  <c r="AA141" i="34"/>
  <c r="Z141" i="34"/>
  <c r="Y141" i="34"/>
  <c r="P141" i="34"/>
  <c r="N141" i="34"/>
  <c r="AI140" i="34"/>
  <c r="AF140" i="34"/>
  <c r="AB140" i="34"/>
  <c r="AA140" i="34"/>
  <c r="Z140" i="34"/>
  <c r="Y140" i="34"/>
  <c r="P140" i="34"/>
  <c r="N140" i="34"/>
  <c r="AI139" i="34"/>
  <c r="AF139" i="34"/>
  <c r="AB139" i="34"/>
  <c r="AA139" i="34"/>
  <c r="Z139" i="34"/>
  <c r="Y139" i="34"/>
  <c r="P139" i="34"/>
  <c r="N139" i="34"/>
  <c r="AI138" i="34"/>
  <c r="AF138" i="34"/>
  <c r="AB138" i="34"/>
  <c r="AA138" i="34"/>
  <c r="Z138" i="34"/>
  <c r="Y138" i="34"/>
  <c r="P138" i="34"/>
  <c r="N138" i="34"/>
  <c r="AI137" i="34"/>
  <c r="AF137" i="34"/>
  <c r="AB137" i="34"/>
  <c r="AA137" i="34"/>
  <c r="Z137" i="34"/>
  <c r="Y137" i="34"/>
  <c r="P137" i="34"/>
  <c r="N137" i="34"/>
  <c r="AI136" i="34"/>
  <c r="AF136" i="34"/>
  <c r="AB136" i="34"/>
  <c r="AA136" i="34"/>
  <c r="Z136" i="34"/>
  <c r="Y136" i="34"/>
  <c r="P136" i="34"/>
  <c r="N136" i="34"/>
  <c r="AI135" i="34"/>
  <c r="AF135" i="34"/>
  <c r="AB135" i="34"/>
  <c r="AA135" i="34"/>
  <c r="Z135" i="34"/>
  <c r="Y135" i="34"/>
  <c r="P135" i="34"/>
  <c r="N135" i="34"/>
  <c r="AI134" i="34"/>
  <c r="AF134" i="34"/>
  <c r="AB134" i="34"/>
  <c r="AA134" i="34"/>
  <c r="Z134" i="34"/>
  <c r="Y134" i="34"/>
  <c r="P134" i="34"/>
  <c r="N134" i="34"/>
  <c r="AI133" i="34"/>
  <c r="AF133" i="34"/>
  <c r="AB133" i="34"/>
  <c r="AA133" i="34"/>
  <c r="Z133" i="34"/>
  <c r="Y133" i="34"/>
  <c r="P133" i="34"/>
  <c r="N133" i="34"/>
  <c r="AI132" i="34"/>
  <c r="AF132" i="34"/>
  <c r="AB132" i="34"/>
  <c r="AA132" i="34"/>
  <c r="Z132" i="34"/>
  <c r="Y132" i="34"/>
  <c r="P132" i="34"/>
  <c r="N132" i="34"/>
  <c r="AI131" i="34"/>
  <c r="AF131" i="34"/>
  <c r="AB131" i="34"/>
  <c r="AA131" i="34"/>
  <c r="Z131" i="34"/>
  <c r="Y131" i="34"/>
  <c r="P131" i="34"/>
  <c r="N131" i="34"/>
  <c r="AI130" i="34"/>
  <c r="AF130" i="34"/>
  <c r="AB130" i="34"/>
  <c r="AA130" i="34"/>
  <c r="Z130" i="34"/>
  <c r="Y130" i="34"/>
  <c r="P130" i="34"/>
  <c r="N130" i="34"/>
  <c r="AI129" i="34"/>
  <c r="AF129" i="34"/>
  <c r="AB129" i="34"/>
  <c r="AA129" i="34"/>
  <c r="Z129" i="34"/>
  <c r="Y129" i="34"/>
  <c r="P129" i="34"/>
  <c r="N129" i="34"/>
  <c r="AI128" i="34"/>
  <c r="AF128" i="34"/>
  <c r="AB128" i="34"/>
  <c r="AA128" i="34"/>
  <c r="Z128" i="34"/>
  <c r="Y128" i="34"/>
  <c r="P128" i="34"/>
  <c r="N128" i="34"/>
  <c r="AI127" i="34"/>
  <c r="AF127" i="34"/>
  <c r="AB127" i="34"/>
  <c r="AA127" i="34"/>
  <c r="Z127" i="34"/>
  <c r="Y127" i="34"/>
  <c r="P127" i="34"/>
  <c r="N127" i="34"/>
  <c r="AI126" i="34"/>
  <c r="AF126" i="34"/>
  <c r="AB126" i="34"/>
  <c r="AA126" i="34"/>
  <c r="Z126" i="34"/>
  <c r="Y126" i="34"/>
  <c r="P126" i="34"/>
  <c r="N126" i="34"/>
  <c r="AI125" i="34"/>
  <c r="AF125" i="34"/>
  <c r="AB125" i="34"/>
  <c r="AA125" i="34"/>
  <c r="Z125" i="34"/>
  <c r="Y125" i="34"/>
  <c r="P125" i="34"/>
  <c r="N125" i="34"/>
  <c r="AI124" i="34"/>
  <c r="AF124" i="34"/>
  <c r="AB124" i="34"/>
  <c r="AA124" i="34"/>
  <c r="Z124" i="34"/>
  <c r="Y124" i="34"/>
  <c r="P124" i="34"/>
  <c r="N124" i="34"/>
  <c r="AI123" i="34"/>
  <c r="AF123" i="34"/>
  <c r="AB123" i="34"/>
  <c r="AA123" i="34"/>
  <c r="Z123" i="34"/>
  <c r="Y123" i="34"/>
  <c r="P123" i="34"/>
  <c r="N123" i="34"/>
  <c r="AI122" i="34"/>
  <c r="AF122" i="34"/>
  <c r="AB122" i="34"/>
  <c r="AA122" i="34"/>
  <c r="Z122" i="34"/>
  <c r="Y122" i="34"/>
  <c r="P122" i="34"/>
  <c r="N122" i="34"/>
  <c r="AI121" i="34"/>
  <c r="AF121" i="34"/>
  <c r="AB121" i="34"/>
  <c r="AA121" i="34"/>
  <c r="Z121" i="34"/>
  <c r="Y121" i="34"/>
  <c r="P121" i="34"/>
  <c r="N121" i="34"/>
  <c r="AI120" i="34"/>
  <c r="AF120" i="34"/>
  <c r="AB120" i="34"/>
  <c r="AA120" i="34"/>
  <c r="Z120" i="34"/>
  <c r="Y120" i="34"/>
  <c r="P120" i="34"/>
  <c r="N120" i="34"/>
  <c r="AI119" i="34"/>
  <c r="AF119" i="34"/>
  <c r="AB119" i="34"/>
  <c r="AA119" i="34"/>
  <c r="Z119" i="34"/>
  <c r="Y119" i="34"/>
  <c r="P119" i="34"/>
  <c r="N119" i="34"/>
  <c r="AI118" i="34"/>
  <c r="AF118" i="34"/>
  <c r="AB118" i="34"/>
  <c r="AA118" i="34"/>
  <c r="Z118" i="34"/>
  <c r="Y118" i="34"/>
  <c r="P118" i="34"/>
  <c r="N118" i="34"/>
  <c r="AI117" i="34"/>
  <c r="AF117" i="34"/>
  <c r="AB117" i="34"/>
  <c r="AA117" i="34"/>
  <c r="Z117" i="34"/>
  <c r="Y117" i="34"/>
  <c r="P117" i="34"/>
  <c r="N117" i="34"/>
  <c r="AI116" i="34"/>
  <c r="AF116" i="34"/>
  <c r="AB116" i="34"/>
  <c r="AA116" i="34"/>
  <c r="Z116" i="34"/>
  <c r="Y116" i="34"/>
  <c r="P116" i="34"/>
  <c r="N116" i="34"/>
  <c r="AI115" i="34"/>
  <c r="AF115" i="34"/>
  <c r="AB115" i="34"/>
  <c r="AA115" i="34"/>
  <c r="Z115" i="34"/>
  <c r="Y115" i="34"/>
  <c r="P115" i="34"/>
  <c r="N115" i="34"/>
  <c r="AI114" i="34"/>
  <c r="AF114" i="34"/>
  <c r="AB114" i="34"/>
  <c r="AA114" i="34"/>
  <c r="Z114" i="34"/>
  <c r="Y114" i="34"/>
  <c r="P114" i="34"/>
  <c r="N114" i="34"/>
  <c r="AI113" i="34"/>
  <c r="AF113" i="34"/>
  <c r="AB113" i="34"/>
  <c r="AA113" i="34"/>
  <c r="Z113" i="34"/>
  <c r="Y113" i="34"/>
  <c r="P113" i="34"/>
  <c r="N113" i="34"/>
  <c r="K112" i="34"/>
  <c r="AE112" i="34" s="1"/>
  <c r="AI112" i="34"/>
  <c r="AF112" i="34"/>
  <c r="AB112" i="34"/>
  <c r="AA112" i="34"/>
  <c r="Z112" i="34"/>
  <c r="Y112" i="34"/>
  <c r="P112" i="34"/>
  <c r="N112" i="34"/>
  <c r="AI111" i="34"/>
  <c r="AF111" i="34"/>
  <c r="AB111" i="34"/>
  <c r="AA111" i="34"/>
  <c r="Z111" i="34"/>
  <c r="Y111" i="34"/>
  <c r="P111" i="34"/>
  <c r="N111" i="34"/>
  <c r="AI110" i="34"/>
  <c r="AF110" i="34"/>
  <c r="AB110" i="34"/>
  <c r="AA110" i="34"/>
  <c r="Z110" i="34"/>
  <c r="Y110" i="34"/>
  <c r="P110" i="34"/>
  <c r="N110" i="34"/>
  <c r="AI109" i="34"/>
  <c r="AF109" i="34"/>
  <c r="AB109" i="34"/>
  <c r="AA109" i="34"/>
  <c r="Z109" i="34"/>
  <c r="Y109" i="34"/>
  <c r="P109" i="34"/>
  <c r="N109" i="34"/>
  <c r="AI108" i="34"/>
  <c r="AF108" i="34"/>
  <c r="AB108" i="34"/>
  <c r="AA108" i="34"/>
  <c r="Z108" i="34"/>
  <c r="Y108" i="34"/>
  <c r="P108" i="34"/>
  <c r="N108" i="34"/>
  <c r="AI107" i="34"/>
  <c r="AF107" i="34"/>
  <c r="AB107" i="34"/>
  <c r="AA107" i="34"/>
  <c r="Z107" i="34"/>
  <c r="Y107" i="34"/>
  <c r="P107" i="34"/>
  <c r="N107" i="34"/>
  <c r="AI106" i="34"/>
  <c r="AF106" i="34"/>
  <c r="AB106" i="34"/>
  <c r="AA106" i="34"/>
  <c r="Z106" i="34"/>
  <c r="Y106" i="34"/>
  <c r="P106" i="34"/>
  <c r="N106" i="34"/>
  <c r="AI105" i="34"/>
  <c r="AF105" i="34"/>
  <c r="AB105" i="34"/>
  <c r="AA105" i="34"/>
  <c r="Z105" i="34"/>
  <c r="Y105" i="34"/>
  <c r="P105" i="34"/>
  <c r="N105" i="34"/>
  <c r="AI104" i="34"/>
  <c r="AF104" i="34"/>
  <c r="AB104" i="34"/>
  <c r="AA104" i="34"/>
  <c r="Z104" i="34"/>
  <c r="Y104" i="34"/>
  <c r="P104" i="34"/>
  <c r="N104" i="34"/>
  <c r="AI103" i="34"/>
  <c r="AF103" i="34"/>
  <c r="AB103" i="34"/>
  <c r="AA103" i="34"/>
  <c r="Z103" i="34"/>
  <c r="Y103" i="34"/>
  <c r="P103" i="34"/>
  <c r="N103" i="34"/>
  <c r="AI102" i="34"/>
  <c r="AF102" i="34"/>
  <c r="AB102" i="34"/>
  <c r="AA102" i="34"/>
  <c r="Z102" i="34"/>
  <c r="Y102" i="34"/>
  <c r="P102" i="34"/>
  <c r="N102" i="34"/>
  <c r="AI101" i="34"/>
  <c r="AF101" i="34"/>
  <c r="AB101" i="34"/>
  <c r="AA101" i="34"/>
  <c r="Z101" i="34"/>
  <c r="Y101" i="34"/>
  <c r="P101" i="34"/>
  <c r="N101" i="34"/>
  <c r="AI100" i="34"/>
  <c r="AF100" i="34"/>
  <c r="AB100" i="34"/>
  <c r="AA100" i="34"/>
  <c r="Z100" i="34"/>
  <c r="Y100" i="34"/>
  <c r="P100" i="34"/>
  <c r="N100" i="34"/>
  <c r="AI99" i="34"/>
  <c r="AF99" i="34"/>
  <c r="AB99" i="34"/>
  <c r="AA99" i="34"/>
  <c r="Z99" i="34"/>
  <c r="Y99" i="34"/>
  <c r="P99" i="34"/>
  <c r="N99" i="34"/>
  <c r="AI98" i="34"/>
  <c r="AF98" i="34"/>
  <c r="AB98" i="34"/>
  <c r="AA98" i="34"/>
  <c r="Z98" i="34"/>
  <c r="Y98" i="34"/>
  <c r="P98" i="34"/>
  <c r="N98" i="34"/>
  <c r="AI97" i="34"/>
  <c r="AF97" i="34"/>
  <c r="AB97" i="34"/>
  <c r="AA97" i="34"/>
  <c r="Z97" i="34"/>
  <c r="Y97" i="34"/>
  <c r="P97" i="34"/>
  <c r="N97" i="34"/>
  <c r="AI96" i="34"/>
  <c r="AF96" i="34"/>
  <c r="AB96" i="34"/>
  <c r="AA96" i="34"/>
  <c r="Z96" i="34"/>
  <c r="Y96" i="34"/>
  <c r="P96" i="34"/>
  <c r="N96" i="34"/>
  <c r="AI95" i="34"/>
  <c r="AF95" i="34"/>
  <c r="AB95" i="34"/>
  <c r="AA95" i="34"/>
  <c r="Z95" i="34"/>
  <c r="Y95" i="34"/>
  <c r="P95" i="34"/>
  <c r="N95" i="34"/>
  <c r="AI94" i="34"/>
  <c r="AF94" i="34"/>
  <c r="AB94" i="34"/>
  <c r="AA94" i="34"/>
  <c r="Z94" i="34"/>
  <c r="Y94" i="34"/>
  <c r="P94" i="34"/>
  <c r="N94" i="34"/>
  <c r="AI93" i="34"/>
  <c r="AF93" i="34"/>
  <c r="AB93" i="34"/>
  <c r="AA93" i="34"/>
  <c r="Z93" i="34"/>
  <c r="Y93" i="34"/>
  <c r="P93" i="34"/>
  <c r="N93" i="34"/>
  <c r="AI92" i="34"/>
  <c r="AF92" i="34"/>
  <c r="AB92" i="34"/>
  <c r="AA92" i="34"/>
  <c r="Z92" i="34"/>
  <c r="Y92" i="34"/>
  <c r="P92" i="34"/>
  <c r="N92" i="34"/>
  <c r="AI91" i="34"/>
  <c r="AF91" i="34"/>
  <c r="AB91" i="34"/>
  <c r="AA91" i="34"/>
  <c r="Z91" i="34"/>
  <c r="Y91" i="34"/>
  <c r="P91" i="34"/>
  <c r="N91" i="34"/>
  <c r="AI90" i="34"/>
  <c r="AF90" i="34"/>
  <c r="AB90" i="34"/>
  <c r="AA90" i="34"/>
  <c r="Z90" i="34"/>
  <c r="Y90" i="34"/>
  <c r="P90" i="34"/>
  <c r="N90" i="34"/>
  <c r="AI89" i="34"/>
  <c r="AF89" i="34"/>
  <c r="P89" i="34"/>
  <c r="N89" i="34"/>
  <c r="AI88" i="34"/>
  <c r="AF88" i="34"/>
  <c r="P88" i="34"/>
  <c r="N88" i="34"/>
  <c r="AI87" i="34"/>
  <c r="AF87" i="34"/>
  <c r="P87" i="34"/>
  <c r="N87" i="34"/>
  <c r="AI86" i="34"/>
  <c r="AF86" i="34"/>
  <c r="P86" i="34"/>
  <c r="N86" i="34"/>
  <c r="AI85" i="34"/>
  <c r="AF85" i="34"/>
  <c r="AB85" i="34"/>
  <c r="AA85" i="34"/>
  <c r="Z85" i="34"/>
  <c r="Y85" i="34"/>
  <c r="P85" i="34"/>
  <c r="N85" i="34"/>
  <c r="AI84" i="34"/>
  <c r="AF84" i="34"/>
  <c r="AB84" i="34"/>
  <c r="AA84" i="34"/>
  <c r="Z84" i="34"/>
  <c r="Y84" i="34"/>
  <c r="P84" i="34"/>
  <c r="N84" i="34"/>
  <c r="AI83" i="34"/>
  <c r="AF83" i="34"/>
  <c r="AB83" i="34"/>
  <c r="AA83" i="34"/>
  <c r="Z83" i="34"/>
  <c r="Y83" i="34"/>
  <c r="P83" i="34"/>
  <c r="N83" i="34"/>
  <c r="AI82" i="34"/>
  <c r="AF82" i="34"/>
  <c r="AB82" i="34"/>
  <c r="AA82" i="34"/>
  <c r="Z82" i="34"/>
  <c r="Y82" i="34"/>
  <c r="P82" i="34"/>
  <c r="N82" i="34"/>
  <c r="AI81" i="34"/>
  <c r="AF81" i="34"/>
  <c r="AB81" i="34"/>
  <c r="AA81" i="34"/>
  <c r="Z81" i="34"/>
  <c r="Y81" i="34"/>
  <c r="P81" i="34"/>
  <c r="N81" i="34"/>
  <c r="AI80" i="34"/>
  <c r="AF80" i="34"/>
  <c r="AB80" i="34"/>
  <c r="AA80" i="34"/>
  <c r="Z80" i="34"/>
  <c r="Y80" i="34"/>
  <c r="P80" i="34"/>
  <c r="N80" i="34"/>
  <c r="AI79" i="34"/>
  <c r="AF79" i="34"/>
  <c r="AB79" i="34"/>
  <c r="AA79" i="34"/>
  <c r="Z79" i="34"/>
  <c r="Y79" i="34"/>
  <c r="P79" i="34"/>
  <c r="N79" i="34"/>
  <c r="AI78" i="34"/>
  <c r="AF78" i="34"/>
  <c r="AB78" i="34"/>
  <c r="AA78" i="34"/>
  <c r="Z78" i="34"/>
  <c r="Y78" i="34"/>
  <c r="P78" i="34"/>
  <c r="N78" i="34"/>
  <c r="AI77" i="34"/>
  <c r="AF77" i="34"/>
  <c r="AB77" i="34"/>
  <c r="AA77" i="34"/>
  <c r="Z77" i="34"/>
  <c r="Y77" i="34"/>
  <c r="P77" i="34"/>
  <c r="N77" i="34"/>
  <c r="AI76" i="34"/>
  <c r="AF76" i="34"/>
  <c r="AB76" i="34"/>
  <c r="AA76" i="34"/>
  <c r="Z76" i="34"/>
  <c r="Y76" i="34"/>
  <c r="P76" i="34"/>
  <c r="N76" i="34"/>
  <c r="AI75" i="34"/>
  <c r="AF75" i="34"/>
  <c r="AB75" i="34"/>
  <c r="AA75" i="34"/>
  <c r="Z75" i="34"/>
  <c r="Y75" i="34"/>
  <c r="P75" i="34"/>
  <c r="N75" i="34"/>
  <c r="AI74" i="34"/>
  <c r="AF74" i="34"/>
  <c r="AB74" i="34"/>
  <c r="AA74" i="34"/>
  <c r="Z74" i="34"/>
  <c r="Y74" i="34"/>
  <c r="P74" i="34"/>
  <c r="N74" i="34"/>
  <c r="AI73" i="34"/>
  <c r="AF73" i="34"/>
  <c r="AB73" i="34"/>
  <c r="AA73" i="34"/>
  <c r="Z73" i="34"/>
  <c r="Y73" i="34"/>
  <c r="P73" i="34"/>
  <c r="N73" i="34"/>
  <c r="AI72" i="34"/>
  <c r="AF72" i="34"/>
  <c r="AB72" i="34"/>
  <c r="AA72" i="34"/>
  <c r="Z72" i="34"/>
  <c r="Y72" i="34"/>
  <c r="P72" i="34"/>
  <c r="N72" i="34"/>
  <c r="AI71" i="34"/>
  <c r="AF71" i="34"/>
  <c r="AB71" i="34"/>
  <c r="AA71" i="34"/>
  <c r="Z71" i="34"/>
  <c r="Y71" i="34"/>
  <c r="P71" i="34"/>
  <c r="N71" i="34"/>
  <c r="AI70" i="34"/>
  <c r="AF70" i="34"/>
  <c r="AB70" i="34"/>
  <c r="AA70" i="34"/>
  <c r="Z70" i="34"/>
  <c r="Y70" i="34"/>
  <c r="P70" i="34"/>
  <c r="N70" i="34"/>
  <c r="AI69" i="34"/>
  <c r="AF69" i="34"/>
  <c r="AB69" i="34"/>
  <c r="AA69" i="34"/>
  <c r="Z69" i="34"/>
  <c r="Y69" i="34"/>
  <c r="P69" i="34"/>
  <c r="N69" i="34"/>
  <c r="AI68" i="34"/>
  <c r="AF68" i="34"/>
  <c r="AB68" i="34"/>
  <c r="AA68" i="34"/>
  <c r="Z68" i="34"/>
  <c r="Y68" i="34"/>
  <c r="P68" i="34"/>
  <c r="N68" i="34"/>
  <c r="AI67" i="34"/>
  <c r="AF67" i="34"/>
  <c r="AB67" i="34"/>
  <c r="AA67" i="34"/>
  <c r="Z67" i="34"/>
  <c r="Y67" i="34"/>
  <c r="P67" i="34"/>
  <c r="N67" i="34"/>
  <c r="AI66" i="34"/>
  <c r="AF66" i="34"/>
  <c r="AB66" i="34"/>
  <c r="AA66" i="34"/>
  <c r="Z66" i="34"/>
  <c r="Y66" i="34"/>
  <c r="P66" i="34"/>
  <c r="N66" i="34"/>
  <c r="AI65" i="34"/>
  <c r="AF65" i="34"/>
  <c r="AB65" i="34"/>
  <c r="AA65" i="34"/>
  <c r="Z65" i="34"/>
  <c r="Y65" i="34"/>
  <c r="P65" i="34"/>
  <c r="N65" i="34"/>
  <c r="AI64" i="34"/>
  <c r="AF64" i="34"/>
  <c r="AB64" i="34"/>
  <c r="AA64" i="34"/>
  <c r="Z64" i="34"/>
  <c r="Y64" i="34"/>
  <c r="P64" i="34"/>
  <c r="N64" i="34"/>
  <c r="AI63" i="34"/>
  <c r="AF63" i="34"/>
  <c r="AB63" i="34"/>
  <c r="AA63" i="34"/>
  <c r="Z63" i="34"/>
  <c r="Y63" i="34"/>
  <c r="P63" i="34"/>
  <c r="N63" i="34"/>
  <c r="AI62" i="34"/>
  <c r="AF62" i="34"/>
  <c r="AB62" i="34"/>
  <c r="AA62" i="34"/>
  <c r="Z62" i="34"/>
  <c r="Y62" i="34"/>
  <c r="P62" i="34"/>
  <c r="N62" i="34"/>
  <c r="AI61" i="34"/>
  <c r="AF61" i="34"/>
  <c r="AB61" i="34"/>
  <c r="AA61" i="34"/>
  <c r="Z61" i="34"/>
  <c r="Y61" i="34"/>
  <c r="P61" i="34"/>
  <c r="N61" i="34"/>
  <c r="AI60" i="34"/>
  <c r="AF60" i="34"/>
  <c r="AB60" i="34"/>
  <c r="AA60" i="34"/>
  <c r="Z60" i="34"/>
  <c r="Y60" i="34"/>
  <c r="P60" i="34"/>
  <c r="N60" i="34"/>
  <c r="AI59" i="34"/>
  <c r="AF59" i="34"/>
  <c r="AB59" i="34"/>
  <c r="AA59" i="34"/>
  <c r="Z59" i="34"/>
  <c r="Y59" i="34"/>
  <c r="P59" i="34"/>
  <c r="N59" i="34"/>
  <c r="AI58" i="34"/>
  <c r="AF58" i="34"/>
  <c r="AA58" i="34"/>
  <c r="Z58" i="34"/>
  <c r="Y58" i="34"/>
  <c r="P58" i="34"/>
  <c r="N58" i="34"/>
  <c r="AI57" i="34"/>
  <c r="AF57" i="34"/>
  <c r="AB57" i="34"/>
  <c r="AA57" i="34"/>
  <c r="Z57" i="34"/>
  <c r="Y57" i="34"/>
  <c r="P57" i="34"/>
  <c r="N57" i="34"/>
  <c r="AI56" i="34"/>
  <c r="AF56" i="34"/>
  <c r="AB56" i="34"/>
  <c r="AA56" i="34"/>
  <c r="Z56" i="34"/>
  <c r="Y56" i="34"/>
  <c r="P56" i="34"/>
  <c r="N56" i="34"/>
  <c r="AI55" i="34"/>
  <c r="AF55" i="34"/>
  <c r="AB55" i="34"/>
  <c r="AA55" i="34"/>
  <c r="Z55" i="34"/>
  <c r="Y55" i="34"/>
  <c r="P55" i="34"/>
  <c r="N55" i="34"/>
  <c r="AI54" i="34"/>
  <c r="AF54" i="34"/>
  <c r="AB54" i="34"/>
  <c r="AA54" i="34"/>
  <c r="Z54" i="34"/>
  <c r="P54" i="34"/>
  <c r="N54" i="34"/>
  <c r="AI53" i="34"/>
  <c r="AF53" i="34"/>
  <c r="AB53" i="34"/>
  <c r="AA53" i="34"/>
  <c r="Z53" i="34"/>
  <c r="Y53" i="34"/>
  <c r="P53" i="34"/>
  <c r="N53" i="34"/>
  <c r="AI52" i="34"/>
  <c r="AF52" i="34"/>
  <c r="AB52" i="34"/>
  <c r="P52" i="34"/>
  <c r="N52" i="34"/>
  <c r="AI51" i="34"/>
  <c r="AF51" i="34"/>
  <c r="AB51" i="34"/>
  <c r="AA51" i="34"/>
  <c r="Z51" i="34"/>
  <c r="Y51" i="34"/>
  <c r="P51" i="34"/>
  <c r="N51" i="34"/>
  <c r="AI50" i="34"/>
  <c r="AF50" i="34"/>
  <c r="AB50" i="34"/>
  <c r="AA50" i="34"/>
  <c r="Z50" i="34"/>
  <c r="Y50" i="34"/>
  <c r="P50" i="34"/>
  <c r="N50" i="34"/>
  <c r="AI49" i="34"/>
  <c r="AF49" i="34"/>
  <c r="AB49" i="34"/>
  <c r="AA49" i="34"/>
  <c r="Z49" i="34"/>
  <c r="Y49" i="34"/>
  <c r="P49" i="34"/>
  <c r="N49" i="34"/>
  <c r="AI48" i="34"/>
  <c r="AF48" i="34"/>
  <c r="AB48" i="34"/>
  <c r="AA48" i="34"/>
  <c r="Z48" i="34"/>
  <c r="Y48" i="34"/>
  <c r="P48" i="34"/>
  <c r="N48" i="34"/>
  <c r="AI47" i="34"/>
  <c r="AF47" i="34"/>
  <c r="P47" i="34"/>
  <c r="N47" i="34"/>
  <c r="AI46" i="34"/>
  <c r="AF46" i="34"/>
  <c r="AB46" i="34"/>
  <c r="AA46" i="34"/>
  <c r="Z46" i="34"/>
  <c r="Y46" i="34"/>
  <c r="P46" i="34"/>
  <c r="N46" i="34"/>
  <c r="AI45" i="34"/>
  <c r="AF45" i="34"/>
  <c r="AB45" i="34"/>
  <c r="AA45" i="34"/>
  <c r="Z45" i="34"/>
  <c r="Y45" i="34"/>
  <c r="P45" i="34"/>
  <c r="N45" i="34"/>
  <c r="AI44" i="34"/>
  <c r="AF44" i="34"/>
  <c r="AB44" i="34"/>
  <c r="AA44" i="34"/>
  <c r="Z44" i="34"/>
  <c r="Y44" i="34"/>
  <c r="P44" i="34"/>
  <c r="N44" i="34"/>
  <c r="AI43" i="34"/>
  <c r="AF43" i="34"/>
  <c r="AB43" i="34"/>
  <c r="AA43" i="34"/>
  <c r="Z43" i="34"/>
  <c r="Y43" i="34"/>
  <c r="P43" i="34"/>
  <c r="N43" i="34"/>
  <c r="AI42" i="34"/>
  <c r="AF42" i="34"/>
  <c r="Z42" i="34"/>
  <c r="P42" i="34"/>
  <c r="N42" i="34"/>
  <c r="AI41" i="34"/>
  <c r="AF41" i="34"/>
  <c r="AB41" i="34"/>
  <c r="AA41" i="34"/>
  <c r="Z41" i="34"/>
  <c r="Y41" i="34"/>
  <c r="P41" i="34"/>
  <c r="N41" i="34"/>
  <c r="AI40" i="34"/>
  <c r="AF40" i="34"/>
  <c r="AB40" i="34"/>
  <c r="AA40" i="34"/>
  <c r="Z40" i="34"/>
  <c r="Y40" i="34"/>
  <c r="P40" i="34"/>
  <c r="N40" i="34"/>
  <c r="K39" i="34"/>
  <c r="AE39" i="34" s="1"/>
  <c r="AI39" i="34"/>
  <c r="AF39" i="34"/>
  <c r="AB39" i="34"/>
  <c r="AA39" i="34"/>
  <c r="Z39" i="34"/>
  <c r="Y39" i="34"/>
  <c r="P39" i="34"/>
  <c r="N39" i="34"/>
  <c r="AI38" i="34"/>
  <c r="AF38" i="34"/>
  <c r="AB38" i="34"/>
  <c r="AA38" i="34"/>
  <c r="Z38" i="34"/>
  <c r="Y38" i="34"/>
  <c r="P38" i="34"/>
  <c r="N38" i="34"/>
  <c r="AI37" i="34"/>
  <c r="AF37" i="34"/>
  <c r="AB37" i="34"/>
  <c r="AA37" i="34"/>
  <c r="Z37" i="34"/>
  <c r="Y37" i="34"/>
  <c r="P37" i="34"/>
  <c r="N37" i="34"/>
  <c r="AI36" i="34"/>
  <c r="AF36" i="34"/>
  <c r="P36" i="34"/>
  <c r="N36" i="34"/>
  <c r="AI35" i="34"/>
  <c r="AF35" i="34"/>
  <c r="AB35" i="34"/>
  <c r="AA35" i="34"/>
  <c r="Z35" i="34"/>
  <c r="Y35" i="34"/>
  <c r="P35" i="34"/>
  <c r="N35" i="34"/>
  <c r="AI34" i="34"/>
  <c r="AF34" i="34"/>
  <c r="AB34" i="34"/>
  <c r="AA34" i="34"/>
  <c r="Z34" i="34"/>
  <c r="Y34" i="34"/>
  <c r="P34" i="34"/>
  <c r="N34" i="34"/>
  <c r="AI33" i="34"/>
  <c r="AF33" i="34"/>
  <c r="Z33" i="34"/>
  <c r="Y33" i="34"/>
  <c r="P33" i="34"/>
  <c r="N33" i="34"/>
  <c r="AI32" i="34"/>
  <c r="AF32" i="34"/>
  <c r="AB32" i="34"/>
  <c r="AA32" i="34"/>
  <c r="Z32" i="34"/>
  <c r="Y32" i="34"/>
  <c r="P32" i="34"/>
  <c r="N32" i="34"/>
  <c r="AI31" i="34"/>
  <c r="AF31" i="34"/>
  <c r="AB31" i="34"/>
  <c r="AA31" i="34"/>
  <c r="Z31" i="34"/>
  <c r="Y31" i="34"/>
  <c r="P31" i="34"/>
  <c r="N31" i="34"/>
  <c r="AI30" i="34"/>
  <c r="AF30" i="34"/>
  <c r="AB30" i="34"/>
  <c r="AA30" i="34"/>
  <c r="Z30" i="34"/>
  <c r="Y30" i="34"/>
  <c r="P30" i="34"/>
  <c r="N30" i="34"/>
  <c r="AI29" i="34"/>
  <c r="AF29" i="34"/>
  <c r="AB29" i="34"/>
  <c r="Y29" i="34"/>
  <c r="P29" i="34"/>
  <c r="N29" i="34"/>
  <c r="W5" i="34"/>
  <c r="BB20" i="34" s="1"/>
  <c r="W4" i="34"/>
  <c r="AI28" i="34"/>
  <c r="AF28" i="34"/>
  <c r="AB28" i="34"/>
  <c r="AA28" i="34"/>
  <c r="Z28" i="34"/>
  <c r="Y28" i="34"/>
  <c r="P28" i="34"/>
  <c r="N28" i="34"/>
  <c r="W3" i="34"/>
  <c r="BB18" i="34" s="1"/>
  <c r="AI27" i="34"/>
  <c r="AF27" i="34"/>
  <c r="AB27" i="34"/>
  <c r="AA27" i="34"/>
  <c r="Z27" i="34"/>
  <c r="Y27" i="34"/>
  <c r="P27" i="34"/>
  <c r="N27" i="34"/>
  <c r="AY18" i="34"/>
  <c r="AY26" i="34" s="1"/>
  <c r="AI26" i="34"/>
  <c r="AF26" i="34"/>
  <c r="AB26" i="34"/>
  <c r="AA26" i="34"/>
  <c r="Z26" i="34"/>
  <c r="Y26" i="34"/>
  <c r="P26" i="34"/>
  <c r="N26" i="34"/>
  <c r="AI25" i="34"/>
  <c r="AF25" i="34"/>
  <c r="AB25" i="34"/>
  <c r="AA25" i="34"/>
  <c r="Z25" i="34"/>
  <c r="Y25" i="34"/>
  <c r="P25" i="34"/>
  <c r="N25" i="34"/>
  <c r="AI24" i="34"/>
  <c r="AF24" i="34"/>
  <c r="AB24" i="34"/>
  <c r="AA24" i="34"/>
  <c r="Z24" i="34"/>
  <c r="Y24" i="34"/>
  <c r="P24" i="34"/>
  <c r="N24" i="34"/>
  <c r="AI23" i="34"/>
  <c r="AF23" i="34"/>
  <c r="Z23" i="34"/>
  <c r="P23" i="34"/>
  <c r="N23" i="34"/>
  <c r="AI22" i="34"/>
  <c r="AF22" i="34"/>
  <c r="AB22" i="34"/>
  <c r="AA22" i="34"/>
  <c r="Z22" i="34"/>
  <c r="Y22" i="34"/>
  <c r="P22" i="34"/>
  <c r="N22" i="34"/>
  <c r="AI21" i="34"/>
  <c r="AF21" i="34"/>
  <c r="AB21" i="34"/>
  <c r="AA21" i="34"/>
  <c r="Z21" i="34"/>
  <c r="Y21" i="34"/>
  <c r="P21" i="34"/>
  <c r="N21" i="34"/>
  <c r="AI20" i="34"/>
  <c r="AF20" i="34"/>
  <c r="AB20" i="34"/>
  <c r="AA20" i="34"/>
  <c r="Z20" i="34"/>
  <c r="Y20" i="34"/>
  <c r="P20" i="34"/>
  <c r="N20" i="34"/>
  <c r="AI19" i="34"/>
  <c r="AF19" i="34"/>
  <c r="P19" i="34"/>
  <c r="N19" i="34"/>
  <c r="AI18" i="34"/>
  <c r="AF18" i="34"/>
  <c r="AB18" i="34"/>
  <c r="AA18" i="34"/>
  <c r="Z18" i="34"/>
  <c r="Y18" i="34"/>
  <c r="P18" i="34"/>
  <c r="N18" i="34"/>
  <c r="AI17" i="34"/>
  <c r="AF17" i="34"/>
  <c r="AB17" i="34"/>
  <c r="AA17" i="34"/>
  <c r="Z17" i="34"/>
  <c r="Y17" i="34"/>
  <c r="P17" i="34"/>
  <c r="N17" i="34"/>
  <c r="AI16" i="34"/>
  <c r="AF16" i="34"/>
  <c r="AB16" i="34"/>
  <c r="AA16" i="34"/>
  <c r="Z16" i="34"/>
  <c r="Y16" i="34"/>
  <c r="P16" i="34"/>
  <c r="N16" i="34"/>
  <c r="AI15" i="34"/>
  <c r="AF15" i="34"/>
  <c r="AB15" i="34"/>
  <c r="AA15" i="34"/>
  <c r="Z15" i="34"/>
  <c r="Y15" i="34"/>
  <c r="P15" i="34"/>
  <c r="N15" i="34"/>
  <c r="AI14" i="34"/>
  <c r="AF14" i="34"/>
  <c r="AB14" i="34"/>
  <c r="AA14" i="34"/>
  <c r="Z14" i="34"/>
  <c r="Y14" i="34"/>
  <c r="P14" i="34"/>
  <c r="N14" i="34"/>
  <c r="AI13" i="34"/>
  <c r="AF13" i="34"/>
  <c r="AB13" i="34"/>
  <c r="AA13" i="34"/>
  <c r="Z13" i="34"/>
  <c r="Y13" i="34"/>
  <c r="P13" i="34"/>
  <c r="N13" i="34"/>
  <c r="AI12" i="34"/>
  <c r="AF12" i="34"/>
  <c r="AB12" i="34"/>
  <c r="AA12" i="34"/>
  <c r="Z12" i="34"/>
  <c r="Y12" i="34"/>
  <c r="P12" i="34"/>
  <c r="N12" i="34"/>
  <c r="AI11" i="34"/>
  <c r="AF11" i="34"/>
  <c r="AB11" i="34"/>
  <c r="AA11" i="34"/>
  <c r="Z11" i="34"/>
  <c r="Y11" i="34"/>
  <c r="P11" i="34"/>
  <c r="N11" i="34"/>
  <c r="AI10" i="34"/>
  <c r="AF10" i="34"/>
  <c r="AB10" i="34"/>
  <c r="AA10" i="34"/>
  <c r="Z10" i="34"/>
  <c r="Y10" i="34"/>
  <c r="P10" i="34"/>
  <c r="N10" i="34"/>
  <c r="AI9" i="34"/>
  <c r="AF9" i="34"/>
  <c r="AB9" i="34"/>
  <c r="AA9" i="34"/>
  <c r="Z9" i="34"/>
  <c r="Y9" i="34"/>
  <c r="P9" i="34"/>
  <c r="N9" i="34"/>
  <c r="AI8" i="34"/>
  <c r="S8" i="34"/>
  <c r="AD8" i="34" s="1"/>
  <c r="AB8" i="34"/>
  <c r="AA8" i="34"/>
  <c r="Z8" i="34"/>
  <c r="Y8" i="34"/>
  <c r="P8" i="34"/>
  <c r="N8" i="34"/>
  <c r="A8" i="34"/>
  <c r="AH5" i="34"/>
  <c r="AH4" i="34"/>
  <c r="AH3" i="34"/>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F378" i="28"/>
  <c r="F379" i="28"/>
  <c r="F380" i="28"/>
  <c r="F381" i="28"/>
  <c r="F382" i="28"/>
  <c r="F383" i="28"/>
  <c r="F384" i="28"/>
  <c r="F385" i="28"/>
  <c r="F386" i="28"/>
  <c r="F387" i="28"/>
  <c r="F388" i="28"/>
  <c r="F389" i="28"/>
  <c r="F390" i="28"/>
  <c r="F391" i="28"/>
  <c r="F392" i="28"/>
  <c r="F393" i="28"/>
  <c r="F394" i="28"/>
  <c r="F395" i="28"/>
  <c r="F396" i="28"/>
  <c r="F397" i="28"/>
  <c r="F398" i="28"/>
  <c r="F399" i="28"/>
  <c r="F400" i="28"/>
  <c r="F401" i="28"/>
  <c r="F402" i="28"/>
  <c r="F403" i="28"/>
  <c r="F404" i="28"/>
  <c r="F405" i="28"/>
  <c r="F406" i="28"/>
  <c r="F407" i="28"/>
  <c r="F408" i="28"/>
  <c r="F409" i="28"/>
  <c r="F410" i="28"/>
  <c r="F411" i="28"/>
  <c r="F412" i="28"/>
  <c r="F413" i="28"/>
  <c r="F414" i="28"/>
  <c r="F415" i="28"/>
  <c r="F416" i="28"/>
  <c r="F417" i="28"/>
  <c r="F418" i="28"/>
  <c r="F419" i="28"/>
  <c r="F420" i="28"/>
  <c r="F421" i="28"/>
  <c r="F422" i="28"/>
  <c r="F423" i="28"/>
  <c r="F424" i="28"/>
  <c r="F425" i="28"/>
  <c r="F426" i="28"/>
  <c r="F427" i="28"/>
  <c r="F428" i="28"/>
  <c r="F429" i="28"/>
  <c r="F430" i="28"/>
  <c r="F431" i="28"/>
  <c r="F432" i="28"/>
  <c r="F433" i="28"/>
  <c r="F434" i="28"/>
  <c r="F435" i="28"/>
  <c r="F436" i="28"/>
  <c r="F437" i="28"/>
  <c r="F438" i="28"/>
  <c r="F439" i="28"/>
  <c r="F440" i="28"/>
  <c r="F441" i="28"/>
  <c r="F442" i="28"/>
  <c r="F443" i="28"/>
  <c r="F444" i="28"/>
  <c r="F445" i="28"/>
  <c r="F446" i="28"/>
  <c r="F447" i="28"/>
  <c r="F448" i="28"/>
  <c r="F449" i="28"/>
  <c r="F450" i="28"/>
  <c r="F451" i="28"/>
  <c r="F452" i="28"/>
  <c r="F453" i="28"/>
  <c r="F454" i="28"/>
  <c r="F455" i="28"/>
  <c r="F456" i="28"/>
  <c r="F457" i="28"/>
  <c r="F458" i="28"/>
  <c r="F459" i="28"/>
  <c r="F460" i="28"/>
  <c r="F461" i="28"/>
  <c r="F462" i="28"/>
  <c r="F463" i="28"/>
  <c r="F464" i="28"/>
  <c r="F465" i="28"/>
  <c r="F466" i="28"/>
  <c r="F467" i="28"/>
  <c r="F468" i="28"/>
  <c r="F469" i="28"/>
  <c r="F470" i="28"/>
  <c r="F471" i="28"/>
  <c r="F472" i="28"/>
  <c r="F473" i="28"/>
  <c r="F474" i="28"/>
  <c r="F475" i="28"/>
  <c r="F476" i="28"/>
  <c r="F477" i="28"/>
  <c r="F478" i="28"/>
  <c r="F479" i="28"/>
  <c r="F480" i="28"/>
  <c r="F481" i="28"/>
  <c r="F482" i="28"/>
  <c r="F483" i="28"/>
  <c r="F484" i="28"/>
  <c r="F485" i="28"/>
  <c r="F486" i="28"/>
  <c r="F487" i="28"/>
  <c r="F488" i="28"/>
  <c r="F489" i="28"/>
  <c r="F490" i="28"/>
  <c r="F491" i="28"/>
  <c r="F492" i="28"/>
  <c r="F493" i="28"/>
  <c r="F494" i="28"/>
  <c r="F495" i="28"/>
  <c r="F496" i="28"/>
  <c r="F497" i="28"/>
  <c r="F498" i="28"/>
  <c r="F499" i="28"/>
  <c r="F500" i="28"/>
  <c r="F501" i="28"/>
  <c r="F502" i="28"/>
  <c r="F503" i="28"/>
  <c r="F504" i="28"/>
  <c r="F505" i="28"/>
  <c r="F506" i="28"/>
  <c r="F507" i="28"/>
  <c r="F508" i="28"/>
  <c r="F509" i="28"/>
  <c r="F510" i="28"/>
  <c r="F511" i="28"/>
  <c r="F512" i="28"/>
  <c r="F513" i="28"/>
  <c r="F514" i="28"/>
  <c r="F515" i="28"/>
  <c r="F516" i="28"/>
  <c r="F517" i="28"/>
  <c r="F518" i="28"/>
  <c r="F519" i="28"/>
  <c r="F520" i="28"/>
  <c r="F521" i="28"/>
  <c r="F522" i="28"/>
  <c r="F523" i="28"/>
  <c r="F524" i="28"/>
  <c r="F525" i="28"/>
  <c r="F526" i="28"/>
  <c r="F527" i="28"/>
  <c r="F528" i="28"/>
  <c r="F529" i="28"/>
  <c r="F530" i="28"/>
  <c r="F531" i="28"/>
  <c r="F532" i="28"/>
  <c r="F533" i="28"/>
  <c r="F534" i="28"/>
  <c r="F535" i="28"/>
  <c r="F536" i="28"/>
  <c r="F537" i="28"/>
  <c r="F538" i="28"/>
  <c r="F539" i="28"/>
  <c r="F540" i="28"/>
  <c r="F541" i="28"/>
  <c r="F542" i="28"/>
  <c r="F543" i="28"/>
  <c r="F544" i="28"/>
  <c r="F545" i="28"/>
  <c r="F546" i="28"/>
  <c r="F547" i="28"/>
  <c r="F548" i="28"/>
  <c r="F549" i="28"/>
  <c r="F550" i="28"/>
  <c r="F551" i="28"/>
  <c r="F552" i="28"/>
  <c r="F553" i="28"/>
  <c r="F554" i="28"/>
  <c r="F555" i="28"/>
  <c r="F556" i="28"/>
  <c r="F557" i="28"/>
  <c r="F558" i="28"/>
  <c r="F559" i="28"/>
  <c r="F560" i="28"/>
  <c r="F561" i="28"/>
  <c r="F562" i="28"/>
  <c r="F563" i="28"/>
  <c r="F564" i="28"/>
  <c r="F565" i="28"/>
  <c r="F566" i="28"/>
  <c r="F567" i="28"/>
  <c r="F568" i="28"/>
  <c r="F569" i="28"/>
  <c r="F570" i="28"/>
  <c r="F571" i="28"/>
  <c r="F572" i="28"/>
  <c r="F573" i="28"/>
  <c r="F574" i="28"/>
  <c r="F575" i="28"/>
  <c r="F576" i="28"/>
  <c r="F577" i="28"/>
  <c r="F578" i="28"/>
  <c r="F579" i="28"/>
  <c r="F580" i="28"/>
  <c r="F581" i="28"/>
  <c r="F582" i="28"/>
  <c r="F583" i="28"/>
  <c r="F584" i="28"/>
  <c r="F585" i="28"/>
  <c r="F586" i="28"/>
  <c r="F587" i="28"/>
  <c r="F588" i="28"/>
  <c r="F589" i="28"/>
  <c r="F590" i="28"/>
  <c r="F591" i="28"/>
  <c r="F592" i="28"/>
  <c r="F593" i="28"/>
  <c r="F594" i="28"/>
  <c r="F595" i="28"/>
  <c r="F596" i="28"/>
  <c r="F597" i="28"/>
  <c r="F598" i="28"/>
  <c r="F599" i="28"/>
  <c r="F600" i="28"/>
  <c r="F601" i="28"/>
  <c r="F602" i="28"/>
  <c r="F603" i="28"/>
  <c r="F604" i="28"/>
  <c r="F605" i="28"/>
  <c r="F606" i="28"/>
  <c r="F607" i="28"/>
  <c r="F608" i="28"/>
  <c r="F609" i="28"/>
  <c r="F610" i="28"/>
  <c r="F611" i="28"/>
  <c r="F612" i="28"/>
  <c r="F613" i="28"/>
  <c r="F614" i="28"/>
  <c r="F615" i="28"/>
  <c r="F616" i="28"/>
  <c r="F617" i="28"/>
  <c r="F618" i="28"/>
  <c r="C8" i="28"/>
  <c r="C9" i="28"/>
  <c r="C10" i="28"/>
  <c r="C11" i="28" s="1"/>
  <c r="C12" i="28" s="1"/>
  <c r="C13"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C8" i="30"/>
  <c r="C9" i="30"/>
  <c r="G9" i="30"/>
  <c r="C10" i="30"/>
  <c r="G8" i="30"/>
  <c r="G9" i="28"/>
  <c r="G11" i="28"/>
  <c r="G12" i="28"/>
  <c r="G8" i="28"/>
  <c r="C8" i="20"/>
  <c r="A169" i="25"/>
  <c r="A170" i="25" s="1"/>
  <c r="A171" i="25" s="1"/>
  <c r="A172" i="25" s="1"/>
  <c r="C8" i="33"/>
  <c r="C8" i="32"/>
  <c r="G8" i="32"/>
  <c r="C8" i="31"/>
  <c r="T8" i="27"/>
  <c r="I3" i="19"/>
  <c r="F33" i="19"/>
  <c r="F32" i="19"/>
  <c r="F31" i="19"/>
  <c r="F28" i="19"/>
  <c r="F27" i="19"/>
  <c r="F26" i="19"/>
  <c r="X5" i="27" s="1"/>
  <c r="B272" i="33"/>
  <c r="A272" i="33"/>
  <c r="P271" i="33"/>
  <c r="B271" i="33"/>
  <c r="A271" i="33"/>
  <c r="P270" i="33"/>
  <c r="B270" i="33"/>
  <c r="A270" i="33"/>
  <c r="P269" i="33"/>
  <c r="B269" i="33"/>
  <c r="A269" i="33"/>
  <c r="P268" i="33"/>
  <c r="B268" i="33"/>
  <c r="A268" i="33"/>
  <c r="P267" i="33"/>
  <c r="B267" i="33"/>
  <c r="A267" i="33"/>
  <c r="P266" i="33"/>
  <c r="B266" i="33"/>
  <c r="A266" i="33"/>
  <c r="P265" i="33"/>
  <c r="B265" i="33"/>
  <c r="A265" i="33"/>
  <c r="P264" i="33"/>
  <c r="B264" i="33"/>
  <c r="A264" i="33"/>
  <c r="P263" i="33"/>
  <c r="B263" i="33"/>
  <c r="A263" i="33"/>
  <c r="P262" i="33"/>
  <c r="B262" i="33"/>
  <c r="A262" i="33"/>
  <c r="P261" i="33"/>
  <c r="B261" i="33"/>
  <c r="A261" i="33"/>
  <c r="P260" i="33"/>
  <c r="B260" i="33"/>
  <c r="A260" i="33"/>
  <c r="P259" i="33"/>
  <c r="B259" i="33"/>
  <c r="A259" i="33"/>
  <c r="P258" i="33"/>
  <c r="B258" i="33"/>
  <c r="A258" i="33"/>
  <c r="P257" i="33"/>
  <c r="B257" i="33"/>
  <c r="A257" i="33"/>
  <c r="P256" i="33"/>
  <c r="B256" i="33"/>
  <c r="A256" i="33"/>
  <c r="P255" i="33"/>
  <c r="B255" i="33"/>
  <c r="A255" i="33"/>
  <c r="P254" i="33"/>
  <c r="B254" i="33"/>
  <c r="A254" i="33"/>
  <c r="P253" i="33"/>
  <c r="B253" i="33"/>
  <c r="A253" i="33"/>
  <c r="P252" i="33"/>
  <c r="B252" i="33"/>
  <c r="A252" i="33"/>
  <c r="P251" i="33"/>
  <c r="B251" i="33"/>
  <c r="A251" i="33"/>
  <c r="P250" i="33"/>
  <c r="B250" i="33"/>
  <c r="A250" i="33"/>
  <c r="P249" i="33"/>
  <c r="B249" i="33"/>
  <c r="A249" i="33"/>
  <c r="P248" i="33"/>
  <c r="B248" i="33"/>
  <c r="A248" i="33"/>
  <c r="P247" i="33"/>
  <c r="B247" i="33"/>
  <c r="A247" i="33"/>
  <c r="P246" i="33"/>
  <c r="B246" i="33"/>
  <c r="A246" i="33"/>
  <c r="P245" i="33"/>
  <c r="B245" i="33"/>
  <c r="A245" i="33"/>
  <c r="P244" i="33"/>
  <c r="B244" i="33"/>
  <c r="A244" i="33"/>
  <c r="P243" i="33"/>
  <c r="B243" i="33"/>
  <c r="A243" i="33"/>
  <c r="P242" i="33"/>
  <c r="L242" i="33"/>
  <c r="H242" i="33"/>
  <c r="B242" i="33"/>
  <c r="A242" i="33"/>
  <c r="P241" i="33"/>
  <c r="L241" i="33"/>
  <c r="H241" i="33"/>
  <c r="B241" i="33"/>
  <c r="A241" i="33"/>
  <c r="P240" i="33"/>
  <c r="L240" i="33"/>
  <c r="H240" i="33"/>
  <c r="B240" i="33"/>
  <c r="A240" i="33"/>
  <c r="P239" i="33"/>
  <c r="L239" i="33"/>
  <c r="H239" i="33"/>
  <c r="B239" i="33"/>
  <c r="A239" i="33"/>
  <c r="P238" i="33"/>
  <c r="L238" i="33"/>
  <c r="H238" i="33"/>
  <c r="B238" i="33"/>
  <c r="A238" i="33"/>
  <c r="AJ237" i="33"/>
  <c r="AI237" i="33"/>
  <c r="P237" i="33"/>
  <c r="L237" i="33"/>
  <c r="H237" i="33"/>
  <c r="B237" i="33"/>
  <c r="A237" i="33"/>
  <c r="AJ236" i="33"/>
  <c r="AI236" i="33"/>
  <c r="P236" i="33"/>
  <c r="L236" i="33"/>
  <c r="H236" i="33"/>
  <c r="B236" i="33"/>
  <c r="A236" i="33"/>
  <c r="AJ235" i="33"/>
  <c r="AI235" i="33"/>
  <c r="P235" i="33"/>
  <c r="L235" i="33"/>
  <c r="H235" i="33"/>
  <c r="B235" i="33"/>
  <c r="A235" i="33"/>
  <c r="AJ234" i="33"/>
  <c r="AI234" i="33"/>
  <c r="P234" i="33"/>
  <c r="L234" i="33"/>
  <c r="H234" i="33"/>
  <c r="B234" i="33"/>
  <c r="A234" i="33"/>
  <c r="AJ233" i="33"/>
  <c r="AI233" i="33"/>
  <c r="P233" i="33"/>
  <c r="L233" i="33"/>
  <c r="H233" i="33"/>
  <c r="B233" i="33"/>
  <c r="A233" i="33"/>
  <c r="AJ232" i="33"/>
  <c r="AI232" i="33"/>
  <c r="P232" i="33"/>
  <c r="L232" i="33"/>
  <c r="H232" i="33"/>
  <c r="B232" i="33"/>
  <c r="A232" i="33"/>
  <c r="AJ231" i="33"/>
  <c r="AI231" i="33"/>
  <c r="P231" i="33"/>
  <c r="L231" i="33"/>
  <c r="H231" i="33"/>
  <c r="B231" i="33"/>
  <c r="A231" i="33"/>
  <c r="AJ230" i="33"/>
  <c r="AI230" i="33"/>
  <c r="P230" i="33"/>
  <c r="L230" i="33"/>
  <c r="H230" i="33"/>
  <c r="B230" i="33"/>
  <c r="A230" i="33"/>
  <c r="AJ229" i="33"/>
  <c r="AI229" i="33"/>
  <c r="P229" i="33"/>
  <c r="L229" i="33"/>
  <c r="H229" i="33"/>
  <c r="B229" i="33"/>
  <c r="A229" i="33"/>
  <c r="AJ228" i="33"/>
  <c r="AI228" i="33"/>
  <c r="P228" i="33"/>
  <c r="L228" i="33"/>
  <c r="H228" i="33"/>
  <c r="B228" i="33"/>
  <c r="A228" i="33"/>
  <c r="AJ227" i="33"/>
  <c r="AI227" i="33"/>
  <c r="P227" i="33"/>
  <c r="L227" i="33"/>
  <c r="H227" i="33"/>
  <c r="B227" i="33"/>
  <c r="A227" i="33"/>
  <c r="AJ226" i="33"/>
  <c r="AI226" i="33"/>
  <c r="P226" i="33"/>
  <c r="L226" i="33"/>
  <c r="H226" i="33"/>
  <c r="B226" i="33"/>
  <c r="A226" i="33"/>
  <c r="AJ225" i="33"/>
  <c r="AI225" i="33"/>
  <c r="P225" i="33"/>
  <c r="L225" i="33"/>
  <c r="H225" i="33"/>
  <c r="B225" i="33"/>
  <c r="A225" i="33"/>
  <c r="AJ224" i="33"/>
  <c r="AI224" i="33"/>
  <c r="P224" i="33"/>
  <c r="L224" i="33"/>
  <c r="H224" i="33"/>
  <c r="B224" i="33"/>
  <c r="A224" i="33"/>
  <c r="AJ223" i="33"/>
  <c r="AI223" i="33"/>
  <c r="P223" i="33"/>
  <c r="L223" i="33"/>
  <c r="H223" i="33"/>
  <c r="B223" i="33"/>
  <c r="A223" i="33"/>
  <c r="AJ222" i="33"/>
  <c r="AI222" i="33"/>
  <c r="P222" i="33"/>
  <c r="L222" i="33"/>
  <c r="H222" i="33"/>
  <c r="B222" i="33"/>
  <c r="A222" i="33"/>
  <c r="AJ221" i="33"/>
  <c r="AI221" i="33"/>
  <c r="P221" i="33"/>
  <c r="L221" i="33"/>
  <c r="H221" i="33"/>
  <c r="B221" i="33"/>
  <c r="A221" i="33"/>
  <c r="AJ220" i="33"/>
  <c r="AI220" i="33"/>
  <c r="P220" i="33"/>
  <c r="L220" i="33"/>
  <c r="H220" i="33"/>
  <c r="B220" i="33"/>
  <c r="A220" i="33"/>
  <c r="AJ219" i="33"/>
  <c r="AI219" i="33"/>
  <c r="P219" i="33"/>
  <c r="L219" i="33"/>
  <c r="H219" i="33"/>
  <c r="B219" i="33"/>
  <c r="A219" i="33"/>
  <c r="AJ218" i="33"/>
  <c r="AI218" i="33"/>
  <c r="P218" i="33"/>
  <c r="L218" i="33"/>
  <c r="H218" i="33"/>
  <c r="B218" i="33"/>
  <c r="A218" i="33"/>
  <c r="AJ217" i="33"/>
  <c r="AI217" i="33"/>
  <c r="P217" i="33"/>
  <c r="L217" i="33"/>
  <c r="J217" i="33"/>
  <c r="H217" i="33"/>
  <c r="B217" i="33"/>
  <c r="A217" i="33"/>
  <c r="AJ216" i="33"/>
  <c r="AI216" i="33"/>
  <c r="P216" i="33"/>
  <c r="L216" i="33"/>
  <c r="J216" i="33"/>
  <c r="H216" i="33"/>
  <c r="B216" i="33"/>
  <c r="A216" i="33"/>
  <c r="AI215" i="33"/>
  <c r="AE215" i="33"/>
  <c r="AJ215" i="33" s="1"/>
  <c r="P215" i="33"/>
  <c r="L215" i="33"/>
  <c r="J215" i="33"/>
  <c r="H215" i="33"/>
  <c r="B215" i="33"/>
  <c r="A215" i="33"/>
  <c r="AI214" i="33"/>
  <c r="AE214" i="33"/>
  <c r="AJ214" i="33"/>
  <c r="P214" i="33"/>
  <c r="L214" i="33"/>
  <c r="J214" i="33"/>
  <c r="H214" i="33"/>
  <c r="B214" i="33"/>
  <c r="A214" i="33"/>
  <c r="AI213" i="33"/>
  <c r="AE213" i="33"/>
  <c r="AJ213" i="33"/>
  <c r="P213" i="33"/>
  <c r="L213" i="33"/>
  <c r="J213" i="33"/>
  <c r="H213" i="33"/>
  <c r="B213" i="33"/>
  <c r="A213" i="33"/>
  <c r="AI212" i="33"/>
  <c r="AE212" i="33"/>
  <c r="AJ212" i="33" s="1"/>
  <c r="P212" i="33"/>
  <c r="L212" i="33"/>
  <c r="J212" i="33"/>
  <c r="H212" i="33"/>
  <c r="B212" i="33"/>
  <c r="A212" i="33"/>
  <c r="AI211" i="33"/>
  <c r="AE211" i="33"/>
  <c r="AJ211" i="33"/>
  <c r="P211" i="33"/>
  <c r="L211" i="33"/>
  <c r="J211" i="33"/>
  <c r="H211" i="33"/>
  <c r="B211" i="33"/>
  <c r="A211" i="33"/>
  <c r="AE210" i="33"/>
  <c r="AJ210" i="33"/>
  <c r="AI210" i="33"/>
  <c r="P210" i="33"/>
  <c r="L210" i="33"/>
  <c r="J210" i="33"/>
  <c r="H210" i="33"/>
  <c r="B210" i="33"/>
  <c r="A210" i="33"/>
  <c r="AI209" i="33"/>
  <c r="AE209" i="33"/>
  <c r="AJ209" i="33"/>
  <c r="P209" i="33"/>
  <c r="L209" i="33"/>
  <c r="J209" i="33"/>
  <c r="H209" i="33"/>
  <c r="B209" i="33"/>
  <c r="A209" i="33"/>
  <c r="AI208" i="33"/>
  <c r="AF208" i="33"/>
  <c r="AB208" i="33"/>
  <c r="AA208" i="33"/>
  <c r="Z208" i="33"/>
  <c r="Y208" i="33"/>
  <c r="P208" i="33"/>
  <c r="N208" i="33"/>
  <c r="J208" i="33"/>
  <c r="H208" i="33"/>
  <c r="B208" i="33"/>
  <c r="A208" i="33"/>
  <c r="AI207" i="33"/>
  <c r="AF207" i="33"/>
  <c r="AB207" i="33"/>
  <c r="AA207" i="33"/>
  <c r="Z207" i="33"/>
  <c r="Y207" i="33"/>
  <c r="P207" i="33"/>
  <c r="N207" i="33"/>
  <c r="J207" i="33"/>
  <c r="H207" i="33"/>
  <c r="B207" i="33"/>
  <c r="A207" i="33"/>
  <c r="AI206" i="33"/>
  <c r="AF206" i="33"/>
  <c r="AB206" i="33"/>
  <c r="AA206" i="33"/>
  <c r="Z206" i="33"/>
  <c r="Y206" i="33"/>
  <c r="P206" i="33"/>
  <c r="N206" i="33"/>
  <c r="J206" i="33"/>
  <c r="H206" i="33"/>
  <c r="B206" i="33"/>
  <c r="A206" i="33"/>
  <c r="AI205" i="33"/>
  <c r="AF205" i="33"/>
  <c r="AB205" i="33"/>
  <c r="AA205" i="33"/>
  <c r="Z205" i="33"/>
  <c r="Y205" i="33"/>
  <c r="P205" i="33"/>
  <c r="N205" i="33"/>
  <c r="J205" i="33"/>
  <c r="H205" i="33"/>
  <c r="B205" i="33"/>
  <c r="A205" i="33"/>
  <c r="AI204" i="33"/>
  <c r="AF204" i="33"/>
  <c r="AB204" i="33"/>
  <c r="AA204" i="33"/>
  <c r="Z204" i="33"/>
  <c r="Y204" i="33"/>
  <c r="P204" i="33"/>
  <c r="N204" i="33"/>
  <c r="J204" i="33"/>
  <c r="H204" i="33"/>
  <c r="B204" i="33"/>
  <c r="A204" i="33"/>
  <c r="AI203" i="33"/>
  <c r="AF203" i="33"/>
  <c r="AB203" i="33"/>
  <c r="AA203" i="33"/>
  <c r="Z203" i="33"/>
  <c r="Y203" i="33"/>
  <c r="P203" i="33"/>
  <c r="N203" i="33"/>
  <c r="J203" i="33"/>
  <c r="H203" i="33"/>
  <c r="B203" i="33"/>
  <c r="A203" i="33"/>
  <c r="AI202" i="33"/>
  <c r="AF202" i="33"/>
  <c r="AB202" i="33"/>
  <c r="AA202" i="33"/>
  <c r="Z202" i="33"/>
  <c r="Y202" i="33"/>
  <c r="P202" i="33"/>
  <c r="N202" i="33"/>
  <c r="J202" i="33"/>
  <c r="H202" i="33"/>
  <c r="B202" i="33"/>
  <c r="A202" i="33"/>
  <c r="AI201" i="33"/>
  <c r="AF201" i="33"/>
  <c r="AB201" i="33"/>
  <c r="AA201" i="33"/>
  <c r="Z201" i="33"/>
  <c r="Y201" i="33"/>
  <c r="P201" i="33"/>
  <c r="N201" i="33"/>
  <c r="H201" i="33"/>
  <c r="B201" i="33"/>
  <c r="AI200" i="33"/>
  <c r="AF200" i="33"/>
  <c r="AB200" i="33"/>
  <c r="AA200" i="33"/>
  <c r="Z200" i="33"/>
  <c r="Y200" i="33"/>
  <c r="P200" i="33"/>
  <c r="N200" i="33"/>
  <c r="AI199" i="33"/>
  <c r="AF199" i="33"/>
  <c r="AB199" i="33"/>
  <c r="AA199" i="33"/>
  <c r="Z199" i="33"/>
  <c r="Y199" i="33"/>
  <c r="P199" i="33"/>
  <c r="N199" i="33"/>
  <c r="AI198" i="33"/>
  <c r="AF198" i="33"/>
  <c r="AB198" i="33"/>
  <c r="AA198" i="33"/>
  <c r="Z198" i="33"/>
  <c r="Y198" i="33"/>
  <c r="P198" i="33"/>
  <c r="N198" i="33"/>
  <c r="AI197" i="33"/>
  <c r="AF197" i="33"/>
  <c r="AB197" i="33"/>
  <c r="AA197" i="33"/>
  <c r="Z197" i="33"/>
  <c r="Y197" i="33"/>
  <c r="P197" i="33"/>
  <c r="N197" i="33"/>
  <c r="AI196" i="33"/>
  <c r="AF196" i="33"/>
  <c r="AB196" i="33"/>
  <c r="AA196" i="33"/>
  <c r="Z196" i="33"/>
  <c r="Y196" i="33"/>
  <c r="P196" i="33"/>
  <c r="N196" i="33"/>
  <c r="AI195" i="33"/>
  <c r="AF195" i="33"/>
  <c r="AB195" i="33"/>
  <c r="AA195" i="33"/>
  <c r="Z195" i="33"/>
  <c r="Y195" i="33"/>
  <c r="P195" i="33"/>
  <c r="N195" i="33"/>
  <c r="AI194" i="33"/>
  <c r="AF194" i="33"/>
  <c r="AB194" i="33"/>
  <c r="AA194" i="33"/>
  <c r="Z194" i="33"/>
  <c r="Y194" i="33"/>
  <c r="P194" i="33"/>
  <c r="N194" i="33"/>
  <c r="AI193" i="33"/>
  <c r="AF193" i="33"/>
  <c r="AB193" i="33"/>
  <c r="AA193" i="33"/>
  <c r="Z193" i="33"/>
  <c r="Y193" i="33"/>
  <c r="P193" i="33"/>
  <c r="N193" i="33"/>
  <c r="AI192" i="33"/>
  <c r="AF192" i="33"/>
  <c r="AB192" i="33"/>
  <c r="AA192" i="33"/>
  <c r="Z192" i="33"/>
  <c r="Y192" i="33"/>
  <c r="P192" i="33"/>
  <c r="N192" i="33"/>
  <c r="AI191" i="33"/>
  <c r="AF191" i="33"/>
  <c r="AB191" i="33"/>
  <c r="AA191" i="33"/>
  <c r="Z191" i="33"/>
  <c r="Y191" i="33"/>
  <c r="P191" i="33"/>
  <c r="N191" i="33"/>
  <c r="AI190" i="33"/>
  <c r="AF190" i="33"/>
  <c r="AB190" i="33"/>
  <c r="AA190" i="33"/>
  <c r="Z190" i="33"/>
  <c r="Y190" i="33"/>
  <c r="P190" i="33"/>
  <c r="N190" i="33"/>
  <c r="AI189" i="33"/>
  <c r="AF189" i="33"/>
  <c r="AB189" i="33"/>
  <c r="AA189" i="33"/>
  <c r="Z189" i="33"/>
  <c r="Y189" i="33"/>
  <c r="P189" i="33"/>
  <c r="N189" i="33"/>
  <c r="AI188" i="33"/>
  <c r="AF188" i="33"/>
  <c r="AB188" i="33"/>
  <c r="AA188" i="33"/>
  <c r="Z188" i="33"/>
  <c r="Y188" i="33"/>
  <c r="P188" i="33"/>
  <c r="N188" i="33"/>
  <c r="AI187" i="33"/>
  <c r="AF187" i="33"/>
  <c r="AB187" i="33"/>
  <c r="AA187" i="33"/>
  <c r="Z187" i="33"/>
  <c r="Y187" i="33"/>
  <c r="P187" i="33"/>
  <c r="N187" i="33"/>
  <c r="AI186" i="33"/>
  <c r="AF186" i="33"/>
  <c r="AB186" i="33"/>
  <c r="AA186" i="33"/>
  <c r="Z186" i="33"/>
  <c r="Y186" i="33"/>
  <c r="P186" i="33"/>
  <c r="N186" i="33"/>
  <c r="AI185" i="33"/>
  <c r="AF185" i="33"/>
  <c r="AB185" i="33"/>
  <c r="AA185" i="33"/>
  <c r="Z185" i="33"/>
  <c r="Y185" i="33"/>
  <c r="P185" i="33"/>
  <c r="N185" i="33"/>
  <c r="AI184" i="33"/>
  <c r="AF184" i="33"/>
  <c r="AB184" i="33"/>
  <c r="AA184" i="33"/>
  <c r="Z184" i="33"/>
  <c r="Y184" i="33"/>
  <c r="P184" i="33"/>
  <c r="N184" i="33"/>
  <c r="AI183" i="33"/>
  <c r="AF183" i="33"/>
  <c r="AB183" i="33"/>
  <c r="AA183" i="33"/>
  <c r="Z183" i="33"/>
  <c r="Y183" i="33"/>
  <c r="P183" i="33"/>
  <c r="N183" i="33"/>
  <c r="AI182" i="33"/>
  <c r="AF182" i="33"/>
  <c r="AB182" i="33"/>
  <c r="AA182" i="33"/>
  <c r="Z182" i="33"/>
  <c r="Y182" i="33"/>
  <c r="P182" i="33"/>
  <c r="N182" i="33"/>
  <c r="AI181" i="33"/>
  <c r="AF181" i="33"/>
  <c r="AB181" i="33"/>
  <c r="AA181" i="33"/>
  <c r="Z181" i="33"/>
  <c r="Y181" i="33"/>
  <c r="P181" i="33"/>
  <c r="N181" i="33"/>
  <c r="AI180" i="33"/>
  <c r="AF180" i="33"/>
  <c r="AB180" i="33"/>
  <c r="AA180" i="33"/>
  <c r="Z180" i="33"/>
  <c r="Y180" i="33"/>
  <c r="P180" i="33"/>
  <c r="N180" i="33"/>
  <c r="AI179" i="33"/>
  <c r="AF179" i="33"/>
  <c r="AB179" i="33"/>
  <c r="AA179" i="33"/>
  <c r="Z179" i="33"/>
  <c r="Y179" i="33"/>
  <c r="P179" i="33"/>
  <c r="N179" i="33"/>
  <c r="AI178" i="33"/>
  <c r="AF178" i="33"/>
  <c r="AB178" i="33"/>
  <c r="AA178" i="33"/>
  <c r="Z178" i="33"/>
  <c r="Y178" i="33"/>
  <c r="P178" i="33"/>
  <c r="N178" i="33"/>
  <c r="AI177" i="33"/>
  <c r="AF177" i="33"/>
  <c r="AB177" i="33"/>
  <c r="AA177" i="33"/>
  <c r="Z177" i="33"/>
  <c r="Y177" i="33"/>
  <c r="P177" i="33"/>
  <c r="N177" i="33"/>
  <c r="AI176" i="33"/>
  <c r="AF176" i="33"/>
  <c r="AB176" i="33"/>
  <c r="AA176" i="33"/>
  <c r="Z176" i="33"/>
  <c r="Y176" i="33"/>
  <c r="P176" i="33"/>
  <c r="N176" i="33"/>
  <c r="AI175" i="33"/>
  <c r="AF175" i="33"/>
  <c r="AB175" i="33"/>
  <c r="AA175" i="33"/>
  <c r="Z175" i="33"/>
  <c r="Y175" i="33"/>
  <c r="P175" i="33"/>
  <c r="N175" i="33"/>
  <c r="AI174" i="33"/>
  <c r="AF174" i="33"/>
  <c r="AB174" i="33"/>
  <c r="AA174" i="33"/>
  <c r="Z174" i="33"/>
  <c r="Y174" i="33"/>
  <c r="R174" i="33"/>
  <c r="P174" i="33"/>
  <c r="N174" i="33"/>
  <c r="AI173" i="33"/>
  <c r="AF173" i="33"/>
  <c r="AB173" i="33"/>
  <c r="AA173" i="33"/>
  <c r="Z173" i="33"/>
  <c r="Y173" i="33"/>
  <c r="R173" i="33"/>
  <c r="P173" i="33"/>
  <c r="N173" i="33"/>
  <c r="AI172" i="33"/>
  <c r="AF172" i="33"/>
  <c r="AB172" i="33"/>
  <c r="AA172" i="33"/>
  <c r="Z172" i="33"/>
  <c r="Y172" i="33"/>
  <c r="R172" i="33"/>
  <c r="P172" i="33"/>
  <c r="N172" i="33"/>
  <c r="AI171" i="33"/>
  <c r="AF171" i="33"/>
  <c r="AB171" i="33"/>
  <c r="AA171" i="33"/>
  <c r="Z171" i="33"/>
  <c r="Y171" i="33"/>
  <c r="R171" i="33"/>
  <c r="P171" i="33"/>
  <c r="N171" i="33"/>
  <c r="AI170" i="33"/>
  <c r="AF170" i="33"/>
  <c r="AB170" i="33"/>
  <c r="AA170" i="33"/>
  <c r="Z170" i="33"/>
  <c r="Y170" i="33"/>
  <c r="R170" i="33"/>
  <c r="P170" i="33"/>
  <c r="N170" i="33"/>
  <c r="AI169" i="33"/>
  <c r="AF169" i="33"/>
  <c r="AB169" i="33"/>
  <c r="AA169" i="33"/>
  <c r="Z169" i="33"/>
  <c r="Y169" i="33"/>
  <c r="R169" i="33"/>
  <c r="P169" i="33"/>
  <c r="N169" i="33"/>
  <c r="AI168" i="33"/>
  <c r="AF168" i="33"/>
  <c r="AB168" i="33"/>
  <c r="AA168" i="33"/>
  <c r="Z168" i="33"/>
  <c r="Y168" i="33"/>
  <c r="R168" i="33"/>
  <c r="P168" i="33"/>
  <c r="N168" i="33"/>
  <c r="AI167" i="33"/>
  <c r="AF167" i="33"/>
  <c r="AB167" i="33"/>
  <c r="AA167" i="33"/>
  <c r="Z167" i="33"/>
  <c r="Y167" i="33"/>
  <c r="R167" i="33"/>
  <c r="P167" i="33"/>
  <c r="N167" i="33"/>
  <c r="AI166" i="33"/>
  <c r="AF166" i="33"/>
  <c r="AB166" i="33"/>
  <c r="AA166" i="33"/>
  <c r="Z166" i="33"/>
  <c r="Y166" i="33"/>
  <c r="R166" i="33"/>
  <c r="P166" i="33"/>
  <c r="N166" i="33"/>
  <c r="AI165" i="33"/>
  <c r="AF165" i="33"/>
  <c r="AB165" i="33"/>
  <c r="AA165" i="33"/>
  <c r="Z165" i="33"/>
  <c r="Y165" i="33"/>
  <c r="R165" i="33"/>
  <c r="P165" i="33"/>
  <c r="N165" i="33"/>
  <c r="AI164" i="33"/>
  <c r="AF164" i="33"/>
  <c r="AB164" i="33"/>
  <c r="AA164" i="33"/>
  <c r="Z164" i="33"/>
  <c r="Y164" i="33"/>
  <c r="R164" i="33"/>
  <c r="P164" i="33"/>
  <c r="N164" i="33"/>
  <c r="AI163" i="33"/>
  <c r="AF163" i="33"/>
  <c r="AB163" i="33"/>
  <c r="AA163" i="33"/>
  <c r="Z163" i="33"/>
  <c r="Y163" i="33"/>
  <c r="R163" i="33"/>
  <c r="P163" i="33"/>
  <c r="N163" i="33"/>
  <c r="AI162" i="33"/>
  <c r="AF162" i="33"/>
  <c r="AB162" i="33"/>
  <c r="AA162" i="33"/>
  <c r="Z162" i="33"/>
  <c r="Y162" i="33"/>
  <c r="R162" i="33"/>
  <c r="P162" i="33"/>
  <c r="N162" i="33"/>
  <c r="AI161" i="33"/>
  <c r="AF161" i="33"/>
  <c r="AB161" i="33"/>
  <c r="AA161" i="33"/>
  <c r="Z161" i="33"/>
  <c r="Y161" i="33"/>
  <c r="R161" i="33"/>
  <c r="P161" i="33"/>
  <c r="N161" i="33"/>
  <c r="AI160" i="33"/>
  <c r="AF160" i="33"/>
  <c r="AB160" i="33"/>
  <c r="AA160" i="33"/>
  <c r="Z160" i="33"/>
  <c r="Y160" i="33"/>
  <c r="R160" i="33"/>
  <c r="P160" i="33"/>
  <c r="N160" i="33"/>
  <c r="AI159" i="33"/>
  <c r="AF159" i="33"/>
  <c r="AB159" i="33"/>
  <c r="AA159" i="33"/>
  <c r="Z159" i="33"/>
  <c r="Y159" i="33"/>
  <c r="R159" i="33"/>
  <c r="P159" i="33"/>
  <c r="N159" i="33"/>
  <c r="AI158" i="33"/>
  <c r="AF158" i="33"/>
  <c r="AB158" i="33"/>
  <c r="AA158" i="33"/>
  <c r="Z158" i="33"/>
  <c r="Y158" i="33"/>
  <c r="R158" i="33"/>
  <c r="P158" i="33"/>
  <c r="N158" i="33"/>
  <c r="AI157" i="33"/>
  <c r="AF157" i="33"/>
  <c r="AB157" i="33"/>
  <c r="AA157" i="33"/>
  <c r="Z157" i="33"/>
  <c r="Y157" i="33"/>
  <c r="R157" i="33"/>
  <c r="P157" i="33"/>
  <c r="N157" i="33"/>
  <c r="AI156" i="33"/>
  <c r="AF156" i="33"/>
  <c r="AB156" i="33"/>
  <c r="AA156" i="33"/>
  <c r="Z156" i="33"/>
  <c r="Y156" i="33"/>
  <c r="R156" i="33"/>
  <c r="P156" i="33"/>
  <c r="N156" i="33"/>
  <c r="AI155" i="33"/>
  <c r="AF155" i="33"/>
  <c r="AB155" i="33"/>
  <c r="AA155" i="33"/>
  <c r="Z155" i="33"/>
  <c r="Y155" i="33"/>
  <c r="P155" i="33"/>
  <c r="N155" i="33"/>
  <c r="AI154" i="33"/>
  <c r="AF154" i="33"/>
  <c r="AB154" i="33"/>
  <c r="AA154" i="33"/>
  <c r="Z154" i="33"/>
  <c r="Y154" i="33"/>
  <c r="P154" i="33"/>
  <c r="N154" i="33"/>
  <c r="AI153" i="33"/>
  <c r="AF153" i="33"/>
  <c r="AB153" i="33"/>
  <c r="AA153" i="33"/>
  <c r="Z153" i="33"/>
  <c r="Y153" i="33"/>
  <c r="P153" i="33"/>
  <c r="N153" i="33"/>
  <c r="AI152" i="33"/>
  <c r="AF152" i="33"/>
  <c r="AB152" i="33"/>
  <c r="AA152" i="33"/>
  <c r="Z152" i="33"/>
  <c r="Y152" i="33"/>
  <c r="P152" i="33"/>
  <c r="N152" i="33"/>
  <c r="AI151" i="33"/>
  <c r="AF151" i="33"/>
  <c r="AB151" i="33"/>
  <c r="AA151" i="33"/>
  <c r="Z151" i="33"/>
  <c r="Y151" i="33"/>
  <c r="P151" i="33"/>
  <c r="N151" i="33"/>
  <c r="AI150" i="33"/>
  <c r="AF150" i="33"/>
  <c r="AB150" i="33"/>
  <c r="AA150" i="33"/>
  <c r="Z150" i="33"/>
  <c r="Y150" i="33"/>
  <c r="P150" i="33"/>
  <c r="N150" i="33"/>
  <c r="AI149" i="33"/>
  <c r="AF149" i="33"/>
  <c r="AB149" i="33"/>
  <c r="AA149" i="33"/>
  <c r="Z149" i="33"/>
  <c r="Y149" i="33"/>
  <c r="P149" i="33"/>
  <c r="N149" i="33"/>
  <c r="AI148" i="33"/>
  <c r="AF148" i="33"/>
  <c r="AB148" i="33"/>
  <c r="AA148" i="33"/>
  <c r="Z148" i="33"/>
  <c r="Y148" i="33"/>
  <c r="P148" i="33"/>
  <c r="N148" i="33"/>
  <c r="AI147" i="33"/>
  <c r="AF147" i="33"/>
  <c r="AB147" i="33"/>
  <c r="AA147" i="33"/>
  <c r="Z147" i="33"/>
  <c r="Y147" i="33"/>
  <c r="P147" i="33"/>
  <c r="N147" i="33"/>
  <c r="AI146" i="33"/>
  <c r="AF146" i="33"/>
  <c r="AB146" i="33"/>
  <c r="AA146" i="33"/>
  <c r="Z146" i="33"/>
  <c r="Y146" i="33"/>
  <c r="P146" i="33"/>
  <c r="N146" i="33"/>
  <c r="AI145" i="33"/>
  <c r="AF145" i="33"/>
  <c r="AB145" i="33"/>
  <c r="AA145" i="33"/>
  <c r="Z145" i="33"/>
  <c r="Y145" i="33"/>
  <c r="P145" i="33"/>
  <c r="N145" i="33"/>
  <c r="AI144" i="33"/>
  <c r="AF144" i="33"/>
  <c r="AB144" i="33"/>
  <c r="AA144" i="33"/>
  <c r="Z144" i="33"/>
  <c r="Y144" i="33"/>
  <c r="P144" i="33"/>
  <c r="N144" i="33"/>
  <c r="AI143" i="33"/>
  <c r="AF143" i="33"/>
  <c r="AB143" i="33"/>
  <c r="AA143" i="33"/>
  <c r="Z143" i="33"/>
  <c r="Y143" i="33"/>
  <c r="P143" i="33"/>
  <c r="N143" i="33"/>
  <c r="AI142" i="33"/>
  <c r="AF142" i="33"/>
  <c r="AB142" i="33"/>
  <c r="AA142" i="33"/>
  <c r="Z142" i="33"/>
  <c r="Y142" i="33"/>
  <c r="P142" i="33"/>
  <c r="N142" i="33"/>
  <c r="AI141" i="33"/>
  <c r="AF141" i="33"/>
  <c r="AB141" i="33"/>
  <c r="AA141" i="33"/>
  <c r="Z141" i="33"/>
  <c r="Y141" i="33"/>
  <c r="P141" i="33"/>
  <c r="N141" i="33"/>
  <c r="AI140" i="33"/>
  <c r="AF140" i="33"/>
  <c r="AB140" i="33"/>
  <c r="AA140" i="33"/>
  <c r="Z140" i="33"/>
  <c r="Y140" i="33"/>
  <c r="P140" i="33"/>
  <c r="N140" i="33"/>
  <c r="AI139" i="33"/>
  <c r="AF139" i="33"/>
  <c r="AB139" i="33"/>
  <c r="AA139" i="33"/>
  <c r="Z139" i="33"/>
  <c r="Y139" i="33"/>
  <c r="P139" i="33"/>
  <c r="N139" i="33"/>
  <c r="AI138" i="33"/>
  <c r="AF138" i="33"/>
  <c r="AB138" i="33"/>
  <c r="AA138" i="33"/>
  <c r="Z138" i="33"/>
  <c r="Y138" i="33"/>
  <c r="P138" i="33"/>
  <c r="N138" i="33"/>
  <c r="AI137" i="33"/>
  <c r="AF137" i="33"/>
  <c r="AB137" i="33"/>
  <c r="AA137" i="33"/>
  <c r="Z137" i="33"/>
  <c r="Y137" i="33"/>
  <c r="P137" i="33"/>
  <c r="N137" i="33"/>
  <c r="AI136" i="33"/>
  <c r="AF136" i="33"/>
  <c r="AB136" i="33"/>
  <c r="AA136" i="33"/>
  <c r="Z136" i="33"/>
  <c r="Y136" i="33"/>
  <c r="P136" i="33"/>
  <c r="N136" i="33"/>
  <c r="AI135" i="33"/>
  <c r="AF135" i="33"/>
  <c r="AB135" i="33"/>
  <c r="AA135" i="33"/>
  <c r="Z135" i="33"/>
  <c r="Y135" i="33"/>
  <c r="P135" i="33"/>
  <c r="N135" i="33"/>
  <c r="AI134" i="33"/>
  <c r="AF134" i="33"/>
  <c r="AB134" i="33"/>
  <c r="AA134" i="33"/>
  <c r="Z134" i="33"/>
  <c r="Y134" i="33"/>
  <c r="P134" i="33"/>
  <c r="N134" i="33"/>
  <c r="AI133" i="33"/>
  <c r="AF133" i="33"/>
  <c r="AB133" i="33"/>
  <c r="AA133" i="33"/>
  <c r="Z133" i="33"/>
  <c r="Y133" i="33"/>
  <c r="P133" i="33"/>
  <c r="N133" i="33"/>
  <c r="AI132" i="33"/>
  <c r="AF132" i="33"/>
  <c r="AB132" i="33"/>
  <c r="AA132" i="33"/>
  <c r="Z132" i="33"/>
  <c r="Y132" i="33"/>
  <c r="P132" i="33"/>
  <c r="N132" i="33"/>
  <c r="AI131" i="33"/>
  <c r="AF131" i="33"/>
  <c r="AB131" i="33"/>
  <c r="AA131" i="33"/>
  <c r="Z131" i="33"/>
  <c r="Y131" i="33"/>
  <c r="P131" i="33"/>
  <c r="N131" i="33"/>
  <c r="AI130" i="33"/>
  <c r="AF130" i="33"/>
  <c r="AB130" i="33"/>
  <c r="AA130" i="33"/>
  <c r="Z130" i="33"/>
  <c r="Y130" i="33"/>
  <c r="P130" i="33"/>
  <c r="N130" i="33"/>
  <c r="AI129" i="33"/>
  <c r="AF129" i="33"/>
  <c r="AB129" i="33"/>
  <c r="AA129" i="33"/>
  <c r="Z129" i="33"/>
  <c r="Y129" i="33"/>
  <c r="P129" i="33"/>
  <c r="N129" i="33"/>
  <c r="AI128" i="33"/>
  <c r="AF128" i="33"/>
  <c r="AB128" i="33"/>
  <c r="AA128" i="33"/>
  <c r="Z128" i="33"/>
  <c r="Y128" i="33"/>
  <c r="P128" i="33"/>
  <c r="N128" i="33"/>
  <c r="AI127" i="33"/>
  <c r="AF127" i="33"/>
  <c r="AB127" i="33"/>
  <c r="AA127" i="33"/>
  <c r="Z127" i="33"/>
  <c r="Y127" i="33"/>
  <c r="P127" i="33"/>
  <c r="N127" i="33"/>
  <c r="AI126" i="33"/>
  <c r="AF126" i="33"/>
  <c r="AB126" i="33"/>
  <c r="AA126" i="33"/>
  <c r="Z126" i="33"/>
  <c r="Y126" i="33"/>
  <c r="P126" i="33"/>
  <c r="N126" i="33"/>
  <c r="AI125" i="33"/>
  <c r="AF125" i="33"/>
  <c r="AB125" i="33"/>
  <c r="AA125" i="33"/>
  <c r="Z125" i="33"/>
  <c r="Y125" i="33"/>
  <c r="P125" i="33"/>
  <c r="N125" i="33"/>
  <c r="AI124" i="33"/>
  <c r="AF124" i="33"/>
  <c r="AB124" i="33"/>
  <c r="AA124" i="33"/>
  <c r="Z124" i="33"/>
  <c r="Y124" i="33"/>
  <c r="P124" i="33"/>
  <c r="N124" i="33"/>
  <c r="AI123" i="33"/>
  <c r="AF123" i="33"/>
  <c r="AB123" i="33"/>
  <c r="AA123" i="33"/>
  <c r="Z123" i="33"/>
  <c r="Y123" i="33"/>
  <c r="P123" i="33"/>
  <c r="N123" i="33"/>
  <c r="AI122" i="33"/>
  <c r="AF122" i="33"/>
  <c r="AB122" i="33"/>
  <c r="AA122" i="33"/>
  <c r="Z122" i="33"/>
  <c r="Y122" i="33"/>
  <c r="P122" i="33"/>
  <c r="N122" i="33"/>
  <c r="AI121" i="33"/>
  <c r="AF121" i="33"/>
  <c r="AB121" i="33"/>
  <c r="AA121" i="33"/>
  <c r="Z121" i="33"/>
  <c r="Y121" i="33"/>
  <c r="P121" i="33"/>
  <c r="N121" i="33"/>
  <c r="AI120" i="33"/>
  <c r="AF120" i="33"/>
  <c r="AB120" i="33"/>
  <c r="AA120" i="33"/>
  <c r="Z120" i="33"/>
  <c r="Y120" i="33"/>
  <c r="P120" i="33"/>
  <c r="N120" i="33"/>
  <c r="AI119" i="33"/>
  <c r="AF119" i="33"/>
  <c r="AB119" i="33"/>
  <c r="AA119" i="33"/>
  <c r="Z119" i="33"/>
  <c r="Y119" i="33"/>
  <c r="P119" i="33"/>
  <c r="N119" i="33"/>
  <c r="AI118" i="33"/>
  <c r="AF118" i="33"/>
  <c r="AB118" i="33"/>
  <c r="AA118" i="33"/>
  <c r="Z118" i="33"/>
  <c r="Y118" i="33"/>
  <c r="P118" i="33"/>
  <c r="N118" i="33"/>
  <c r="AI117" i="33"/>
  <c r="AF117" i="33"/>
  <c r="AB117" i="33"/>
  <c r="AA117" i="33"/>
  <c r="Z117" i="33"/>
  <c r="Y117" i="33"/>
  <c r="P117" i="33"/>
  <c r="N117" i="33"/>
  <c r="AI116" i="33"/>
  <c r="AF116" i="33"/>
  <c r="AB116" i="33"/>
  <c r="AA116" i="33"/>
  <c r="Z116" i="33"/>
  <c r="Y116" i="33"/>
  <c r="P116" i="33"/>
  <c r="N116" i="33"/>
  <c r="AI115" i="33"/>
  <c r="AF115" i="33"/>
  <c r="AB115" i="33"/>
  <c r="AA115" i="33"/>
  <c r="Z115" i="33"/>
  <c r="Y115" i="33"/>
  <c r="P115" i="33"/>
  <c r="N115" i="33"/>
  <c r="AI114" i="33"/>
  <c r="AF114" i="33"/>
  <c r="AB114" i="33"/>
  <c r="AA114" i="33"/>
  <c r="Z114" i="33"/>
  <c r="Y114" i="33"/>
  <c r="P114" i="33"/>
  <c r="N114" i="33"/>
  <c r="AI113" i="33"/>
  <c r="AF113" i="33"/>
  <c r="AB113" i="33"/>
  <c r="AA113" i="33"/>
  <c r="Z113" i="33"/>
  <c r="Y113" i="33"/>
  <c r="P113" i="33"/>
  <c r="N113" i="33"/>
  <c r="AI112" i="33"/>
  <c r="AF112" i="33"/>
  <c r="AB112" i="33"/>
  <c r="AA112" i="33"/>
  <c r="Z112" i="33"/>
  <c r="Y112" i="33"/>
  <c r="P112" i="33"/>
  <c r="N112" i="33"/>
  <c r="AI111" i="33"/>
  <c r="AF111" i="33"/>
  <c r="AB111" i="33"/>
  <c r="AA111" i="33"/>
  <c r="Z111" i="33"/>
  <c r="Y111" i="33"/>
  <c r="P111" i="33"/>
  <c r="N111" i="33"/>
  <c r="AI110" i="33"/>
  <c r="AF110" i="33"/>
  <c r="AB110" i="33"/>
  <c r="AA110" i="33"/>
  <c r="Z110" i="33"/>
  <c r="Y110" i="33"/>
  <c r="P110" i="33"/>
  <c r="N110" i="33"/>
  <c r="AI109" i="33"/>
  <c r="AF109" i="33"/>
  <c r="AB109" i="33"/>
  <c r="AA109" i="33"/>
  <c r="Z109" i="33"/>
  <c r="Y109" i="33"/>
  <c r="P109" i="33"/>
  <c r="N109" i="33"/>
  <c r="AI108" i="33"/>
  <c r="AF108" i="33"/>
  <c r="AB108" i="33"/>
  <c r="AA108" i="33"/>
  <c r="Z108" i="33"/>
  <c r="Y108" i="33"/>
  <c r="P108" i="33"/>
  <c r="N108" i="33"/>
  <c r="AI107" i="33"/>
  <c r="AF107" i="33"/>
  <c r="AB107" i="33"/>
  <c r="AA107" i="33"/>
  <c r="Z107" i="33"/>
  <c r="Y107" i="33"/>
  <c r="P107" i="33"/>
  <c r="N107" i="33"/>
  <c r="AI106" i="33"/>
  <c r="AF106" i="33"/>
  <c r="AB106" i="33"/>
  <c r="AA106" i="33"/>
  <c r="Z106" i="33"/>
  <c r="Y106" i="33"/>
  <c r="P106" i="33"/>
  <c r="N106" i="33"/>
  <c r="AI105" i="33"/>
  <c r="AF105" i="33"/>
  <c r="AB105" i="33"/>
  <c r="AA105" i="33"/>
  <c r="Z105" i="33"/>
  <c r="Y105" i="33"/>
  <c r="P105" i="33"/>
  <c r="N105" i="33"/>
  <c r="AI104" i="33"/>
  <c r="AF104" i="33"/>
  <c r="AB104" i="33"/>
  <c r="AA104" i="33"/>
  <c r="Z104" i="33"/>
  <c r="Y104" i="33"/>
  <c r="P104" i="33"/>
  <c r="N104" i="33"/>
  <c r="AI103" i="33"/>
  <c r="AF103" i="33"/>
  <c r="AB103" i="33"/>
  <c r="AA103" i="33"/>
  <c r="Z103" i="33"/>
  <c r="Y103" i="33"/>
  <c r="P103" i="33"/>
  <c r="N103" i="33"/>
  <c r="AI102" i="33"/>
  <c r="AF102" i="33"/>
  <c r="AB102" i="33"/>
  <c r="AA102" i="33"/>
  <c r="Z102" i="33"/>
  <c r="Y102" i="33"/>
  <c r="P102" i="33"/>
  <c r="N102" i="33"/>
  <c r="AI101" i="33"/>
  <c r="AF101" i="33"/>
  <c r="AB101" i="33"/>
  <c r="AA101" i="33"/>
  <c r="Z101" i="33"/>
  <c r="Y101" i="33"/>
  <c r="P101" i="33"/>
  <c r="N101" i="33"/>
  <c r="AI100" i="33"/>
  <c r="AF100" i="33"/>
  <c r="AB100" i="33"/>
  <c r="AA100" i="33"/>
  <c r="Z100" i="33"/>
  <c r="Y100" i="33"/>
  <c r="P100" i="33"/>
  <c r="N100" i="33"/>
  <c r="AI99" i="33"/>
  <c r="AF99" i="33"/>
  <c r="AB99" i="33"/>
  <c r="AA99" i="33"/>
  <c r="Z99" i="33"/>
  <c r="Y99" i="33"/>
  <c r="P99" i="33"/>
  <c r="N99" i="33"/>
  <c r="AI98" i="33"/>
  <c r="AF98" i="33"/>
  <c r="AB98" i="33"/>
  <c r="AA98" i="33"/>
  <c r="Z98" i="33"/>
  <c r="Y98" i="33"/>
  <c r="P98" i="33"/>
  <c r="N98" i="33"/>
  <c r="AI97" i="33"/>
  <c r="AF97" i="33"/>
  <c r="AB97" i="33"/>
  <c r="AA97" i="33"/>
  <c r="Z97" i="33"/>
  <c r="Y97" i="33"/>
  <c r="P97" i="33"/>
  <c r="N97" i="33"/>
  <c r="AI96" i="33"/>
  <c r="AF96" i="33"/>
  <c r="AB96" i="33"/>
  <c r="AA96" i="33"/>
  <c r="Z96" i="33"/>
  <c r="Y96" i="33"/>
  <c r="P96" i="33"/>
  <c r="N96" i="33"/>
  <c r="AI95" i="33"/>
  <c r="AF95" i="33"/>
  <c r="AB95" i="33"/>
  <c r="AA95" i="33"/>
  <c r="Z95" i="33"/>
  <c r="Y95" i="33"/>
  <c r="P95" i="33"/>
  <c r="N95" i="33"/>
  <c r="AI94" i="33"/>
  <c r="AF94" i="33"/>
  <c r="AB94" i="33"/>
  <c r="AA94" i="33"/>
  <c r="Z94" i="33"/>
  <c r="Y94" i="33"/>
  <c r="P94" i="33"/>
  <c r="N94" i="33"/>
  <c r="AI93" i="33"/>
  <c r="AF93" i="33"/>
  <c r="AB93" i="33"/>
  <c r="AA93" i="33"/>
  <c r="Z93" i="33"/>
  <c r="Y93" i="33"/>
  <c r="P93" i="33"/>
  <c r="N93" i="33"/>
  <c r="AI92" i="33"/>
  <c r="AF92" i="33"/>
  <c r="AB92" i="33"/>
  <c r="AA92" i="33"/>
  <c r="Z92" i="33"/>
  <c r="Y92" i="33"/>
  <c r="P92" i="33"/>
  <c r="N92" i="33"/>
  <c r="AI91" i="33"/>
  <c r="AF91" i="33"/>
  <c r="AB91" i="33"/>
  <c r="AA91" i="33"/>
  <c r="Z91" i="33"/>
  <c r="Y91" i="33"/>
  <c r="P91" i="33"/>
  <c r="N91" i="33"/>
  <c r="AI90" i="33"/>
  <c r="AF90" i="33"/>
  <c r="AB90" i="33"/>
  <c r="AA90" i="33"/>
  <c r="Z90" i="33"/>
  <c r="Y90" i="33"/>
  <c r="P90" i="33"/>
  <c r="N90" i="33"/>
  <c r="AI89" i="33"/>
  <c r="AF89" i="33"/>
  <c r="AB89" i="33"/>
  <c r="AA89" i="33"/>
  <c r="Z89" i="33"/>
  <c r="Y89" i="33"/>
  <c r="P89" i="33"/>
  <c r="N89" i="33"/>
  <c r="AI88" i="33"/>
  <c r="AF88" i="33"/>
  <c r="AB88" i="33"/>
  <c r="AA88" i="33"/>
  <c r="Z88" i="33"/>
  <c r="Y88" i="33"/>
  <c r="P88" i="33"/>
  <c r="N88" i="33"/>
  <c r="AI87" i="33"/>
  <c r="AF87" i="33"/>
  <c r="AB87" i="33"/>
  <c r="AA87" i="33"/>
  <c r="Z87" i="33"/>
  <c r="Y87" i="33"/>
  <c r="P87" i="33"/>
  <c r="N87" i="33"/>
  <c r="AI86" i="33"/>
  <c r="AF86" i="33"/>
  <c r="AB86" i="33"/>
  <c r="AA86" i="33"/>
  <c r="Z86" i="33"/>
  <c r="Y86" i="33"/>
  <c r="P86" i="33"/>
  <c r="N86" i="33"/>
  <c r="AI85" i="33"/>
  <c r="AF85" i="33"/>
  <c r="AB85" i="33"/>
  <c r="AA85" i="33"/>
  <c r="Z85" i="33"/>
  <c r="Y85" i="33"/>
  <c r="P85" i="33"/>
  <c r="N85" i="33"/>
  <c r="AI84" i="33"/>
  <c r="AF84" i="33"/>
  <c r="AB84" i="33"/>
  <c r="AA84" i="33"/>
  <c r="Z84" i="33"/>
  <c r="Y84" i="33"/>
  <c r="P84" i="33"/>
  <c r="N84" i="33"/>
  <c r="AI83" i="33"/>
  <c r="AF83" i="33"/>
  <c r="AB83" i="33"/>
  <c r="AA83" i="33"/>
  <c r="Z83" i="33"/>
  <c r="Y83" i="33"/>
  <c r="P83" i="33"/>
  <c r="N83" i="33"/>
  <c r="AI82" i="33"/>
  <c r="AF82" i="33"/>
  <c r="AB82" i="33"/>
  <c r="AA82" i="33"/>
  <c r="Z82" i="33"/>
  <c r="Y82" i="33"/>
  <c r="P82" i="33"/>
  <c r="N82" i="33"/>
  <c r="AI81" i="33"/>
  <c r="AF81" i="33"/>
  <c r="AB81" i="33"/>
  <c r="AA81" i="33"/>
  <c r="Z81" i="33"/>
  <c r="Y81" i="33"/>
  <c r="P81" i="33"/>
  <c r="N81" i="33"/>
  <c r="AI80" i="33"/>
  <c r="AF80" i="33"/>
  <c r="AB80" i="33"/>
  <c r="AA80" i="33"/>
  <c r="Z80" i="33"/>
  <c r="Y80" i="33"/>
  <c r="P80" i="33"/>
  <c r="N80" i="33"/>
  <c r="AI79" i="33"/>
  <c r="AF79" i="33"/>
  <c r="AB79" i="33"/>
  <c r="AA79" i="33"/>
  <c r="Z79" i="33"/>
  <c r="Y79" i="33"/>
  <c r="P79" i="33"/>
  <c r="N79" i="33"/>
  <c r="AI78" i="33"/>
  <c r="AF78" i="33"/>
  <c r="AB78" i="33"/>
  <c r="AA78" i="33"/>
  <c r="Z78" i="33"/>
  <c r="Y78" i="33"/>
  <c r="P78" i="33"/>
  <c r="N78" i="33"/>
  <c r="AI77" i="33"/>
  <c r="AF77" i="33"/>
  <c r="AB77" i="33"/>
  <c r="AA77" i="33"/>
  <c r="Z77" i="33"/>
  <c r="Y77" i="33"/>
  <c r="P77" i="33"/>
  <c r="N77" i="33"/>
  <c r="AI76" i="33"/>
  <c r="AF76" i="33"/>
  <c r="AB76" i="33"/>
  <c r="AA76" i="33"/>
  <c r="Z76" i="33"/>
  <c r="Y76" i="33"/>
  <c r="P76" i="33"/>
  <c r="N76" i="33"/>
  <c r="AI75" i="33"/>
  <c r="AF75" i="33"/>
  <c r="AB75" i="33"/>
  <c r="AA75" i="33"/>
  <c r="Z75" i="33"/>
  <c r="Y75" i="33"/>
  <c r="P75" i="33"/>
  <c r="N75" i="33"/>
  <c r="AI74" i="33"/>
  <c r="AF74" i="33"/>
  <c r="AB74" i="33"/>
  <c r="AA74" i="33"/>
  <c r="Z74" i="33"/>
  <c r="Y74" i="33"/>
  <c r="P74" i="33"/>
  <c r="N74" i="33"/>
  <c r="AI73" i="33"/>
  <c r="AF73" i="33"/>
  <c r="AB73" i="33"/>
  <c r="AA73" i="33"/>
  <c r="Z73" i="33"/>
  <c r="Y73" i="33"/>
  <c r="P73" i="33"/>
  <c r="N73" i="33"/>
  <c r="AI72" i="33"/>
  <c r="AF72" i="33"/>
  <c r="AB72" i="33"/>
  <c r="AA72" i="33"/>
  <c r="Z72" i="33"/>
  <c r="Y72" i="33"/>
  <c r="P72" i="33"/>
  <c r="N72" i="33"/>
  <c r="AI71" i="33"/>
  <c r="AF71" i="33"/>
  <c r="P71" i="33"/>
  <c r="N71" i="33"/>
  <c r="AI70" i="33"/>
  <c r="AF70" i="33"/>
  <c r="AB70" i="33"/>
  <c r="AA70" i="33"/>
  <c r="Z70" i="33"/>
  <c r="Y70" i="33"/>
  <c r="P70" i="33"/>
  <c r="N70" i="33"/>
  <c r="AI69" i="33"/>
  <c r="AF69" i="33"/>
  <c r="AB69" i="33"/>
  <c r="AA69" i="33"/>
  <c r="Z69" i="33"/>
  <c r="Y69" i="33"/>
  <c r="P69" i="33"/>
  <c r="N69" i="33"/>
  <c r="AI68" i="33"/>
  <c r="AF68" i="33"/>
  <c r="AB68" i="33"/>
  <c r="AA68" i="33"/>
  <c r="Z68" i="33"/>
  <c r="Y68" i="33"/>
  <c r="P68" i="33"/>
  <c r="N68" i="33"/>
  <c r="AI67" i="33"/>
  <c r="AF67" i="33"/>
  <c r="AB67" i="33"/>
  <c r="AA67" i="33"/>
  <c r="Z67" i="33"/>
  <c r="Y67" i="33"/>
  <c r="P67" i="33"/>
  <c r="N67" i="33"/>
  <c r="AI66" i="33"/>
  <c r="AF66" i="33"/>
  <c r="P66" i="33"/>
  <c r="N66" i="33"/>
  <c r="AI65" i="33"/>
  <c r="AF65" i="33"/>
  <c r="AB65" i="33"/>
  <c r="AA65" i="33"/>
  <c r="Z65" i="33"/>
  <c r="Y65" i="33"/>
  <c r="P65" i="33"/>
  <c r="N65" i="33"/>
  <c r="AI64" i="33"/>
  <c r="AF64" i="33"/>
  <c r="AB64" i="33"/>
  <c r="AA64" i="33"/>
  <c r="Z64" i="33"/>
  <c r="Y64" i="33"/>
  <c r="P64" i="33"/>
  <c r="N64" i="33"/>
  <c r="AI63" i="33"/>
  <c r="AF63" i="33"/>
  <c r="P63" i="33"/>
  <c r="N63" i="33"/>
  <c r="AI62" i="33"/>
  <c r="AF62" i="33"/>
  <c r="AB62" i="33"/>
  <c r="AA62" i="33"/>
  <c r="Z62" i="33"/>
  <c r="Y62" i="33"/>
  <c r="P62" i="33"/>
  <c r="N62" i="33"/>
  <c r="AI61" i="33"/>
  <c r="AF61" i="33"/>
  <c r="AB61" i="33"/>
  <c r="AA61" i="33"/>
  <c r="Z61" i="33"/>
  <c r="Y61" i="33"/>
  <c r="P61" i="33"/>
  <c r="N61" i="33"/>
  <c r="AI60" i="33"/>
  <c r="AF60" i="33"/>
  <c r="P60" i="33"/>
  <c r="N60" i="33"/>
  <c r="AI59" i="33"/>
  <c r="AF59" i="33"/>
  <c r="AB59" i="33"/>
  <c r="AA59" i="33"/>
  <c r="Z59" i="33"/>
  <c r="Y59" i="33"/>
  <c r="P59" i="33"/>
  <c r="N59" i="33"/>
  <c r="AI58" i="33"/>
  <c r="AF58" i="33"/>
  <c r="AB58" i="33"/>
  <c r="AA58" i="33"/>
  <c r="Z58" i="33"/>
  <c r="Y58" i="33"/>
  <c r="P58" i="33"/>
  <c r="N58" i="33"/>
  <c r="AI57" i="33"/>
  <c r="AF57" i="33"/>
  <c r="AB57" i="33"/>
  <c r="AA57" i="33"/>
  <c r="Z57" i="33"/>
  <c r="Y57" i="33"/>
  <c r="P57" i="33"/>
  <c r="N57" i="33"/>
  <c r="AI56" i="33"/>
  <c r="AF56" i="33"/>
  <c r="AB56" i="33"/>
  <c r="AA56" i="33"/>
  <c r="Z56" i="33"/>
  <c r="Y56" i="33"/>
  <c r="P56" i="33"/>
  <c r="N56" i="33"/>
  <c r="AI55" i="33"/>
  <c r="AF55" i="33"/>
  <c r="P55" i="33"/>
  <c r="N55" i="33"/>
  <c r="AI54" i="33"/>
  <c r="AF54" i="33"/>
  <c r="AB54" i="33"/>
  <c r="AA54" i="33"/>
  <c r="Z54" i="33"/>
  <c r="Y54" i="33"/>
  <c r="P54" i="33"/>
  <c r="N54" i="33"/>
  <c r="AI53" i="33"/>
  <c r="AF53" i="33"/>
  <c r="AB53" i="33"/>
  <c r="AA53" i="33"/>
  <c r="Z53" i="33"/>
  <c r="Y53" i="33"/>
  <c r="P53" i="33"/>
  <c r="N53" i="33"/>
  <c r="AI52" i="33"/>
  <c r="AF52" i="33"/>
  <c r="P52" i="33"/>
  <c r="N52" i="33"/>
  <c r="AI51" i="33"/>
  <c r="AF51" i="33"/>
  <c r="AB51" i="33"/>
  <c r="AA51" i="33"/>
  <c r="Z51" i="33"/>
  <c r="Y51" i="33"/>
  <c r="P51" i="33"/>
  <c r="N51" i="33"/>
  <c r="AI50" i="33"/>
  <c r="AF50" i="33"/>
  <c r="AB50" i="33"/>
  <c r="AA50" i="33"/>
  <c r="Z50" i="33"/>
  <c r="Y50" i="33"/>
  <c r="P50" i="33"/>
  <c r="N50" i="33"/>
  <c r="AI49" i="33"/>
  <c r="AF49" i="33"/>
  <c r="P49" i="33"/>
  <c r="N49" i="33"/>
  <c r="AI48" i="33"/>
  <c r="AF48" i="33"/>
  <c r="AB48" i="33"/>
  <c r="AA48" i="33"/>
  <c r="Z48" i="33"/>
  <c r="Y48" i="33"/>
  <c r="P48" i="33"/>
  <c r="N48" i="33"/>
  <c r="AI47" i="33"/>
  <c r="AF47" i="33"/>
  <c r="AB47" i="33"/>
  <c r="AA47" i="33"/>
  <c r="Z47" i="33"/>
  <c r="Y47" i="33"/>
  <c r="P47" i="33"/>
  <c r="N47" i="33"/>
  <c r="AI46" i="33"/>
  <c r="AF46" i="33"/>
  <c r="AB46" i="33"/>
  <c r="AA46" i="33"/>
  <c r="Z46" i="33"/>
  <c r="Y46" i="33"/>
  <c r="P46" i="33"/>
  <c r="N46" i="33"/>
  <c r="AI45" i="33"/>
  <c r="AF45" i="33"/>
  <c r="AB45" i="33"/>
  <c r="AA45" i="33"/>
  <c r="Z45" i="33"/>
  <c r="Y45" i="33"/>
  <c r="P45" i="33"/>
  <c r="N45" i="33"/>
  <c r="AI44" i="33"/>
  <c r="AF44" i="33"/>
  <c r="P44" i="33"/>
  <c r="N44" i="33"/>
  <c r="AI43" i="33"/>
  <c r="AF43" i="33"/>
  <c r="AB43" i="33"/>
  <c r="AA43" i="33"/>
  <c r="Z43" i="33"/>
  <c r="Y43" i="33"/>
  <c r="P43" i="33"/>
  <c r="N43" i="33"/>
  <c r="AI42" i="33"/>
  <c r="AF42" i="33"/>
  <c r="AB42" i="33"/>
  <c r="AA42" i="33"/>
  <c r="Z42" i="33"/>
  <c r="Y42" i="33"/>
  <c r="P42" i="33"/>
  <c r="N42" i="33"/>
  <c r="AI41" i="33"/>
  <c r="AF41" i="33"/>
  <c r="P41" i="33"/>
  <c r="N41" i="33"/>
  <c r="AI40" i="33"/>
  <c r="AF40" i="33"/>
  <c r="P40" i="33"/>
  <c r="N40" i="33"/>
  <c r="AI39" i="33"/>
  <c r="AF39" i="33"/>
  <c r="AB39" i="33"/>
  <c r="AA39" i="33"/>
  <c r="Z39" i="33"/>
  <c r="Y39" i="33"/>
  <c r="P39" i="33"/>
  <c r="N39" i="33"/>
  <c r="AI38" i="33"/>
  <c r="AF38" i="33"/>
  <c r="P38" i="33"/>
  <c r="N38" i="33"/>
  <c r="AI37" i="33"/>
  <c r="AF37" i="33"/>
  <c r="AB37" i="33"/>
  <c r="AA37" i="33"/>
  <c r="Z37" i="33"/>
  <c r="Y37" i="33"/>
  <c r="P37" i="33"/>
  <c r="N37" i="33"/>
  <c r="AI36" i="33"/>
  <c r="AF36" i="33"/>
  <c r="C4" i="33"/>
  <c r="K32" i="33" s="1"/>
  <c r="AE32" i="33" s="1"/>
  <c r="AB36" i="33"/>
  <c r="AA36" i="33"/>
  <c r="Z36" i="33"/>
  <c r="Y36" i="33"/>
  <c r="P36" i="33"/>
  <c r="N36" i="33"/>
  <c r="AI35" i="33"/>
  <c r="AF35" i="33"/>
  <c r="P35" i="33"/>
  <c r="N35" i="33"/>
  <c r="AI34" i="33"/>
  <c r="AF34" i="33"/>
  <c r="AB34" i="33"/>
  <c r="AA34" i="33"/>
  <c r="Z34" i="33"/>
  <c r="Y34" i="33"/>
  <c r="P34" i="33"/>
  <c r="N34" i="33"/>
  <c r="AI33" i="33"/>
  <c r="AF33" i="33"/>
  <c r="P33" i="33"/>
  <c r="N33" i="33"/>
  <c r="AI32" i="33"/>
  <c r="AF32" i="33"/>
  <c r="AB32" i="33"/>
  <c r="AA32" i="33"/>
  <c r="Z32" i="33"/>
  <c r="Y32" i="33"/>
  <c r="P32" i="33"/>
  <c r="N32" i="33"/>
  <c r="AI31" i="33"/>
  <c r="AF31" i="33"/>
  <c r="AB31" i="33"/>
  <c r="AA31" i="33"/>
  <c r="Z31" i="33"/>
  <c r="Y31" i="33"/>
  <c r="P31" i="33"/>
  <c r="N31" i="33"/>
  <c r="AI30" i="33"/>
  <c r="AF30" i="33"/>
  <c r="P30" i="33"/>
  <c r="N30" i="33"/>
  <c r="AI29" i="33"/>
  <c r="AF29" i="33"/>
  <c r="AB29" i="33"/>
  <c r="AA29" i="33"/>
  <c r="Z29" i="33"/>
  <c r="Y29" i="33"/>
  <c r="P29" i="33"/>
  <c r="N29" i="33"/>
  <c r="AI28" i="33"/>
  <c r="AF28" i="33"/>
  <c r="P28" i="33"/>
  <c r="N28" i="33"/>
  <c r="AI27" i="33"/>
  <c r="AF27" i="33"/>
  <c r="P27" i="33"/>
  <c r="N27" i="33"/>
  <c r="AI26" i="33"/>
  <c r="AF26" i="33"/>
  <c r="P26" i="33"/>
  <c r="N26" i="33"/>
  <c r="AI25" i="33"/>
  <c r="AF25" i="33"/>
  <c r="AB25" i="33"/>
  <c r="AA25" i="33"/>
  <c r="Z25" i="33"/>
  <c r="Y25" i="33"/>
  <c r="P25" i="33"/>
  <c r="N25" i="33"/>
  <c r="AI24" i="33"/>
  <c r="AF24" i="33"/>
  <c r="AB24" i="33"/>
  <c r="AA24" i="33"/>
  <c r="Z24" i="33"/>
  <c r="Y24" i="33"/>
  <c r="P24" i="33"/>
  <c r="N24" i="33"/>
  <c r="AI23" i="33"/>
  <c r="AF23" i="33"/>
  <c r="AB23" i="33"/>
  <c r="AA23" i="33"/>
  <c r="Z23" i="33"/>
  <c r="Y23" i="33"/>
  <c r="P23" i="33"/>
  <c r="N23" i="33"/>
  <c r="AI22" i="33"/>
  <c r="AF22" i="33"/>
  <c r="P22" i="33"/>
  <c r="N22" i="33"/>
  <c r="AI21" i="33"/>
  <c r="AF21" i="33"/>
  <c r="AB21" i="33"/>
  <c r="AA21" i="33"/>
  <c r="Z21" i="33"/>
  <c r="Y21" i="33"/>
  <c r="P21" i="33"/>
  <c r="N21" i="33"/>
  <c r="AI20" i="33"/>
  <c r="AF20" i="33"/>
  <c r="AB20" i="33"/>
  <c r="AA20" i="33"/>
  <c r="Z20" i="33"/>
  <c r="Y20" i="33"/>
  <c r="P20" i="33"/>
  <c r="N20" i="33"/>
  <c r="AI19" i="33"/>
  <c r="AF19" i="33"/>
  <c r="AB19" i="33"/>
  <c r="AA19" i="33"/>
  <c r="Z19" i="33"/>
  <c r="Y19" i="33"/>
  <c r="P19" i="33"/>
  <c r="N19" i="33"/>
  <c r="AI18" i="33"/>
  <c r="AF18" i="33"/>
  <c r="AB18" i="33"/>
  <c r="AA18" i="33"/>
  <c r="Z18" i="33"/>
  <c r="Y18" i="33"/>
  <c r="P18" i="33"/>
  <c r="N18" i="33"/>
  <c r="AI17" i="33"/>
  <c r="AF17" i="33"/>
  <c r="AB17" i="33"/>
  <c r="AA17" i="33"/>
  <c r="Z17" i="33"/>
  <c r="Y17" i="33"/>
  <c r="P17" i="33"/>
  <c r="N17" i="33"/>
  <c r="AI16" i="33"/>
  <c r="AF16" i="33"/>
  <c r="P16" i="33"/>
  <c r="N16" i="33"/>
  <c r="AI15" i="33"/>
  <c r="AF15" i="33"/>
  <c r="AB15" i="33"/>
  <c r="AA15" i="33"/>
  <c r="Z15" i="33"/>
  <c r="Y15" i="33"/>
  <c r="P15" i="33"/>
  <c r="N15" i="33"/>
  <c r="AI14" i="33"/>
  <c r="AF14" i="33"/>
  <c r="AB14" i="33"/>
  <c r="AA14" i="33"/>
  <c r="Z14" i="33"/>
  <c r="Y14" i="33"/>
  <c r="P14" i="33"/>
  <c r="N14" i="33"/>
  <c r="AI13" i="33"/>
  <c r="AF13" i="33"/>
  <c r="AB13" i="33"/>
  <c r="AA13" i="33"/>
  <c r="Z13" i="33"/>
  <c r="Y13" i="33"/>
  <c r="P13" i="33"/>
  <c r="N13" i="33"/>
  <c r="AI12" i="33"/>
  <c r="AF12" i="33"/>
  <c r="P12" i="33"/>
  <c r="N12" i="33"/>
  <c r="AI11" i="33"/>
  <c r="AF11" i="33"/>
  <c r="AB11" i="33"/>
  <c r="AA11" i="33"/>
  <c r="Z11" i="33"/>
  <c r="Y11" i="33"/>
  <c r="P11" i="33"/>
  <c r="N11" i="33"/>
  <c r="AI10" i="33"/>
  <c r="AF10" i="33"/>
  <c r="AB10" i="33"/>
  <c r="AA10" i="33"/>
  <c r="Z10" i="33"/>
  <c r="Y10" i="33"/>
  <c r="P10" i="33"/>
  <c r="N10" i="33"/>
  <c r="AI9" i="33"/>
  <c r="AF9" i="33"/>
  <c r="AB9" i="33"/>
  <c r="AA9" i="33"/>
  <c r="Z9" i="33"/>
  <c r="Y9" i="33"/>
  <c r="P9" i="33"/>
  <c r="N9" i="33"/>
  <c r="AI8" i="33"/>
  <c r="AB8" i="33"/>
  <c r="AA8" i="33"/>
  <c r="Z8" i="33"/>
  <c r="Y8" i="33"/>
  <c r="Q8" i="33"/>
  <c r="P8" i="33"/>
  <c r="N8" i="33"/>
  <c r="AH5" i="33"/>
  <c r="W5" i="33"/>
  <c r="AY20" i="33" s="1"/>
  <c r="AY28" i="33" s="1"/>
  <c r="AH4" i="33"/>
  <c r="W4" i="33"/>
  <c r="AY19" i="33"/>
  <c r="AY27" i="33" s="1"/>
  <c r="AH3" i="33"/>
  <c r="W3" i="33"/>
  <c r="BB21" i="33" s="1"/>
  <c r="B272" i="32"/>
  <c r="A272" i="32"/>
  <c r="P271" i="32"/>
  <c r="B271" i="32"/>
  <c r="A271" i="32"/>
  <c r="P270" i="32"/>
  <c r="B270" i="32"/>
  <c r="A270" i="32"/>
  <c r="P269" i="32"/>
  <c r="B269" i="32"/>
  <c r="A269" i="32"/>
  <c r="P268" i="32"/>
  <c r="B268" i="32"/>
  <c r="A268" i="32"/>
  <c r="P267" i="32"/>
  <c r="B267" i="32"/>
  <c r="A267" i="32"/>
  <c r="P266" i="32"/>
  <c r="B266" i="32"/>
  <c r="A266" i="32"/>
  <c r="P265" i="32"/>
  <c r="B265" i="32"/>
  <c r="A265" i="32"/>
  <c r="P264" i="32"/>
  <c r="B264" i="32"/>
  <c r="A264" i="32"/>
  <c r="P263" i="32"/>
  <c r="B263" i="32"/>
  <c r="A263" i="32"/>
  <c r="P262" i="32"/>
  <c r="B262" i="32"/>
  <c r="A262" i="32"/>
  <c r="P261" i="32"/>
  <c r="B261" i="32"/>
  <c r="A261" i="32"/>
  <c r="P260" i="32"/>
  <c r="B260" i="32"/>
  <c r="A260" i="32"/>
  <c r="P259" i="32"/>
  <c r="B259" i="32"/>
  <c r="A259" i="32"/>
  <c r="P258" i="32"/>
  <c r="B258" i="32"/>
  <c r="A258" i="32"/>
  <c r="P257" i="32"/>
  <c r="B257" i="32"/>
  <c r="A257" i="32"/>
  <c r="P256" i="32"/>
  <c r="B256" i="32"/>
  <c r="A256" i="32"/>
  <c r="P255" i="32"/>
  <c r="B255" i="32"/>
  <c r="A255" i="32"/>
  <c r="P254" i="32"/>
  <c r="B254" i="32"/>
  <c r="A254" i="32"/>
  <c r="P253" i="32"/>
  <c r="B253" i="32"/>
  <c r="A253" i="32"/>
  <c r="P252" i="32"/>
  <c r="B252" i="32"/>
  <c r="A252" i="32"/>
  <c r="P251" i="32"/>
  <c r="B251" i="32"/>
  <c r="A251" i="32"/>
  <c r="P250" i="32"/>
  <c r="B250" i="32"/>
  <c r="A250" i="32"/>
  <c r="P249" i="32"/>
  <c r="B249" i="32"/>
  <c r="A249" i="32"/>
  <c r="P248" i="32"/>
  <c r="B248" i="32"/>
  <c r="A248" i="32"/>
  <c r="P247" i="32"/>
  <c r="B247" i="32"/>
  <c r="A247" i="32"/>
  <c r="P246" i="32"/>
  <c r="B246" i="32"/>
  <c r="A246" i="32"/>
  <c r="P245" i="32"/>
  <c r="B245" i="32"/>
  <c r="A245" i="32"/>
  <c r="P244" i="32"/>
  <c r="B244" i="32"/>
  <c r="A244" i="32"/>
  <c r="P243" i="32"/>
  <c r="B243" i="32"/>
  <c r="A243" i="32"/>
  <c r="P242" i="32"/>
  <c r="L242" i="32"/>
  <c r="H242" i="32"/>
  <c r="B242" i="32"/>
  <c r="A242" i="32"/>
  <c r="P241" i="32"/>
  <c r="L241" i="32"/>
  <c r="H241" i="32"/>
  <c r="B241" i="32"/>
  <c r="A241" i="32"/>
  <c r="P240" i="32"/>
  <c r="L240" i="32"/>
  <c r="H240" i="32"/>
  <c r="B240" i="32"/>
  <c r="A240" i="32"/>
  <c r="P239" i="32"/>
  <c r="L239" i="32"/>
  <c r="H239" i="32"/>
  <c r="B239" i="32"/>
  <c r="A239" i="32"/>
  <c r="P238" i="32"/>
  <c r="L238" i="32"/>
  <c r="H238" i="32"/>
  <c r="B238" i="32"/>
  <c r="A238" i="32"/>
  <c r="AJ237" i="32"/>
  <c r="AI237" i="32"/>
  <c r="P237" i="32"/>
  <c r="L237" i="32"/>
  <c r="H237" i="32"/>
  <c r="B237" i="32"/>
  <c r="A237" i="32"/>
  <c r="AJ236" i="32"/>
  <c r="AI236" i="32"/>
  <c r="P236" i="32"/>
  <c r="L236" i="32"/>
  <c r="H236" i="32"/>
  <c r="B236" i="32"/>
  <c r="A236" i="32"/>
  <c r="AJ235" i="32"/>
  <c r="AI235" i="32"/>
  <c r="P235" i="32"/>
  <c r="L235" i="32"/>
  <c r="H235" i="32"/>
  <c r="B235" i="32"/>
  <c r="A235" i="32"/>
  <c r="AJ234" i="32"/>
  <c r="AI234" i="32"/>
  <c r="P234" i="32"/>
  <c r="L234" i="32"/>
  <c r="H234" i="32"/>
  <c r="B234" i="32"/>
  <c r="A234" i="32"/>
  <c r="AJ233" i="32"/>
  <c r="AI233" i="32"/>
  <c r="P233" i="32"/>
  <c r="L233" i="32"/>
  <c r="H233" i="32"/>
  <c r="B233" i="32"/>
  <c r="A233" i="32"/>
  <c r="AJ232" i="32"/>
  <c r="AI232" i="32"/>
  <c r="P232" i="32"/>
  <c r="L232" i="32"/>
  <c r="H232" i="32"/>
  <c r="B232" i="32"/>
  <c r="A232" i="32"/>
  <c r="AJ231" i="32"/>
  <c r="AI231" i="32"/>
  <c r="P231" i="32"/>
  <c r="L231" i="32"/>
  <c r="H231" i="32"/>
  <c r="B231" i="32"/>
  <c r="A231" i="32"/>
  <c r="AJ230" i="32"/>
  <c r="AI230" i="32"/>
  <c r="P230" i="32"/>
  <c r="L230" i="32"/>
  <c r="H230" i="32"/>
  <c r="B230" i="32"/>
  <c r="A230" i="32"/>
  <c r="AJ229" i="32"/>
  <c r="AI229" i="32"/>
  <c r="P229" i="32"/>
  <c r="L229" i="32"/>
  <c r="H229" i="32"/>
  <c r="B229" i="32"/>
  <c r="A229" i="32"/>
  <c r="AJ228" i="32"/>
  <c r="AI228" i="32"/>
  <c r="P228" i="32"/>
  <c r="L228" i="32"/>
  <c r="H228" i="32"/>
  <c r="B228" i="32"/>
  <c r="A228" i="32"/>
  <c r="AJ227" i="32"/>
  <c r="AI227" i="32"/>
  <c r="P227" i="32"/>
  <c r="L227" i="32"/>
  <c r="H227" i="32"/>
  <c r="B227" i="32"/>
  <c r="A227" i="32"/>
  <c r="AJ226" i="32"/>
  <c r="AI226" i="32"/>
  <c r="P226" i="32"/>
  <c r="L226" i="32"/>
  <c r="H226" i="32"/>
  <c r="B226" i="32"/>
  <c r="A226" i="32"/>
  <c r="AJ225" i="32"/>
  <c r="AI225" i="32"/>
  <c r="P225" i="32"/>
  <c r="L225" i="32"/>
  <c r="H225" i="32"/>
  <c r="B225" i="32"/>
  <c r="A225" i="32"/>
  <c r="AJ224" i="32"/>
  <c r="AI224" i="32"/>
  <c r="P224" i="32"/>
  <c r="L224" i="32"/>
  <c r="H224" i="32"/>
  <c r="B224" i="32"/>
  <c r="A224" i="32"/>
  <c r="AJ223" i="32"/>
  <c r="AI223" i="32"/>
  <c r="P223" i="32"/>
  <c r="L223" i="32"/>
  <c r="H223" i="32"/>
  <c r="B223" i="32"/>
  <c r="A223" i="32"/>
  <c r="AJ222" i="32"/>
  <c r="AI222" i="32"/>
  <c r="P222" i="32"/>
  <c r="L222" i="32"/>
  <c r="H222" i="32"/>
  <c r="B222" i="32"/>
  <c r="A222" i="32"/>
  <c r="AJ221" i="32"/>
  <c r="AI221" i="32"/>
  <c r="P221" i="32"/>
  <c r="L221" i="32"/>
  <c r="H221" i="32"/>
  <c r="B221" i="32"/>
  <c r="A221" i="32"/>
  <c r="AJ220" i="32"/>
  <c r="AI220" i="32"/>
  <c r="P220" i="32"/>
  <c r="L220" i="32"/>
  <c r="H220" i="32"/>
  <c r="B220" i="32"/>
  <c r="A220" i="32"/>
  <c r="AJ219" i="32"/>
  <c r="AI219" i="32"/>
  <c r="P219" i="32"/>
  <c r="L219" i="32"/>
  <c r="H219" i="32"/>
  <c r="B219" i="32"/>
  <c r="A219" i="32"/>
  <c r="AJ218" i="32"/>
  <c r="AI218" i="32"/>
  <c r="P218" i="32"/>
  <c r="L218" i="32"/>
  <c r="H218" i="32"/>
  <c r="B218" i="32"/>
  <c r="A218" i="32"/>
  <c r="AJ217" i="32"/>
  <c r="AI217" i="32"/>
  <c r="P217" i="32"/>
  <c r="L217" i="32"/>
  <c r="J217" i="32"/>
  <c r="H217" i="32"/>
  <c r="B217" i="32"/>
  <c r="A217" i="32"/>
  <c r="AJ216" i="32"/>
  <c r="AI216" i="32"/>
  <c r="P216" i="32"/>
  <c r="L216" i="32"/>
  <c r="J216" i="32"/>
  <c r="H216" i="32"/>
  <c r="B216" i="32"/>
  <c r="A216" i="32"/>
  <c r="AI215" i="32"/>
  <c r="AE215" i="32"/>
  <c r="AJ215" i="32"/>
  <c r="P215" i="32"/>
  <c r="L215" i="32"/>
  <c r="J215" i="32"/>
  <c r="H215" i="32"/>
  <c r="B215" i="32"/>
  <c r="A215" i="32"/>
  <c r="AI214" i="32"/>
  <c r="AE214" i="32"/>
  <c r="AJ214" i="32" s="1"/>
  <c r="P214" i="32"/>
  <c r="L214" i="32"/>
  <c r="J214" i="32"/>
  <c r="H214" i="32"/>
  <c r="B214" i="32"/>
  <c r="A214" i="32"/>
  <c r="AI213" i="32"/>
  <c r="AE213" i="32"/>
  <c r="AJ213" i="32"/>
  <c r="P213" i="32"/>
  <c r="L213" i="32"/>
  <c r="J213" i="32"/>
  <c r="H213" i="32"/>
  <c r="B213" i="32"/>
  <c r="A213" i="32"/>
  <c r="AE212" i="32"/>
  <c r="AJ212" i="32"/>
  <c r="AI212" i="32"/>
  <c r="P212" i="32"/>
  <c r="L212" i="32"/>
  <c r="J212" i="32"/>
  <c r="H212" i="32"/>
  <c r="B212" i="32"/>
  <c r="A212" i="32"/>
  <c r="AI211" i="32"/>
  <c r="AE211" i="32"/>
  <c r="AJ211" i="32"/>
  <c r="P211" i="32"/>
  <c r="L211" i="32"/>
  <c r="J211" i="32"/>
  <c r="H211" i="32"/>
  <c r="B211" i="32"/>
  <c r="A211" i="32"/>
  <c r="AI210" i="32"/>
  <c r="AE210" i="32"/>
  <c r="AJ210" i="32" s="1"/>
  <c r="P210" i="32"/>
  <c r="L210" i="32"/>
  <c r="J210" i="32"/>
  <c r="H210" i="32"/>
  <c r="B210" i="32"/>
  <c r="A210" i="32"/>
  <c r="AI209" i="32"/>
  <c r="AE209" i="32"/>
  <c r="AJ209" i="32"/>
  <c r="P209" i="32"/>
  <c r="L209" i="32"/>
  <c r="J209" i="32"/>
  <c r="H209" i="32"/>
  <c r="B209" i="32"/>
  <c r="A209" i="32"/>
  <c r="AI208" i="32"/>
  <c r="AF208" i="32"/>
  <c r="AB208" i="32"/>
  <c r="AA208" i="32"/>
  <c r="Z208" i="32"/>
  <c r="Y208" i="32"/>
  <c r="P208" i="32"/>
  <c r="N208" i="32"/>
  <c r="J208" i="32"/>
  <c r="H208" i="32"/>
  <c r="B208" i="32"/>
  <c r="A208" i="32"/>
  <c r="AI207" i="32"/>
  <c r="AF207" i="32"/>
  <c r="AB207" i="32"/>
  <c r="AA207" i="32"/>
  <c r="Z207" i="32"/>
  <c r="Y207" i="32"/>
  <c r="P207" i="32"/>
  <c r="N207" i="32"/>
  <c r="J207" i="32"/>
  <c r="H207" i="32"/>
  <c r="B207" i="32"/>
  <c r="A207" i="32"/>
  <c r="AI206" i="32"/>
  <c r="AF206" i="32"/>
  <c r="AB206" i="32"/>
  <c r="AA206" i="32"/>
  <c r="Z206" i="32"/>
  <c r="Y206" i="32"/>
  <c r="P206" i="32"/>
  <c r="N206" i="32"/>
  <c r="J206" i="32"/>
  <c r="H206" i="32"/>
  <c r="B206" i="32"/>
  <c r="A206" i="32"/>
  <c r="AI205" i="32"/>
  <c r="AF205" i="32"/>
  <c r="AB205" i="32"/>
  <c r="AA205" i="32"/>
  <c r="Z205" i="32"/>
  <c r="Y205" i="32"/>
  <c r="P205" i="32"/>
  <c r="N205" i="32"/>
  <c r="J205" i="32"/>
  <c r="H205" i="32"/>
  <c r="B205" i="32"/>
  <c r="A205" i="32"/>
  <c r="AI204" i="32"/>
  <c r="AF204" i="32"/>
  <c r="AB204" i="32"/>
  <c r="AA204" i="32"/>
  <c r="Z204" i="32"/>
  <c r="Y204" i="32"/>
  <c r="P204" i="32"/>
  <c r="N204" i="32"/>
  <c r="J204" i="32"/>
  <c r="H204" i="32"/>
  <c r="B204" i="32"/>
  <c r="A204" i="32"/>
  <c r="AI203" i="32"/>
  <c r="AF203" i="32"/>
  <c r="AB203" i="32"/>
  <c r="AA203" i="32"/>
  <c r="Z203" i="32"/>
  <c r="Y203" i="32"/>
  <c r="P203" i="32"/>
  <c r="N203" i="32"/>
  <c r="J203" i="32"/>
  <c r="H203" i="32"/>
  <c r="B203" i="32"/>
  <c r="A203" i="32"/>
  <c r="AI202" i="32"/>
  <c r="AF202" i="32"/>
  <c r="AB202" i="32"/>
  <c r="AA202" i="32"/>
  <c r="Z202" i="32"/>
  <c r="Y202" i="32"/>
  <c r="P202" i="32"/>
  <c r="N202" i="32"/>
  <c r="J202" i="32"/>
  <c r="H202" i="32"/>
  <c r="B202" i="32"/>
  <c r="A202" i="32"/>
  <c r="AI201" i="32"/>
  <c r="AF201" i="32"/>
  <c r="AB201" i="32"/>
  <c r="AA201" i="32"/>
  <c r="Z201" i="32"/>
  <c r="Y201" i="32"/>
  <c r="P201" i="32"/>
  <c r="N201" i="32"/>
  <c r="H201" i="32"/>
  <c r="B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R174" i="32"/>
  <c r="P174" i="32"/>
  <c r="N174" i="32"/>
  <c r="AI173" i="32"/>
  <c r="AF173" i="32"/>
  <c r="AB173" i="32"/>
  <c r="AA173" i="32"/>
  <c r="Z173" i="32"/>
  <c r="Y173" i="32"/>
  <c r="R173" i="32"/>
  <c r="P173" i="32"/>
  <c r="N173" i="32"/>
  <c r="AI172" i="32"/>
  <c r="AF172" i="32"/>
  <c r="AB172" i="32"/>
  <c r="AA172" i="32"/>
  <c r="Z172" i="32"/>
  <c r="Y172" i="32"/>
  <c r="R172" i="32"/>
  <c r="P172" i="32"/>
  <c r="N172" i="32"/>
  <c r="AI171" i="32"/>
  <c r="AF171" i="32"/>
  <c r="AB171" i="32"/>
  <c r="AA171" i="32"/>
  <c r="Z171" i="32"/>
  <c r="Y171" i="32"/>
  <c r="R171" i="32"/>
  <c r="P171" i="32"/>
  <c r="N171" i="32"/>
  <c r="AI170" i="32"/>
  <c r="AF170" i="32"/>
  <c r="AB170" i="32"/>
  <c r="AA170" i="32"/>
  <c r="Z170" i="32"/>
  <c r="Y170" i="32"/>
  <c r="R170" i="32"/>
  <c r="P170" i="32"/>
  <c r="N170" i="32"/>
  <c r="AI169" i="32"/>
  <c r="AF169" i="32"/>
  <c r="AB169" i="32"/>
  <c r="AA169" i="32"/>
  <c r="Z169" i="32"/>
  <c r="Y169" i="32"/>
  <c r="R169" i="32"/>
  <c r="P169" i="32"/>
  <c r="N169" i="32"/>
  <c r="AI168" i="32"/>
  <c r="AF168" i="32"/>
  <c r="AB168" i="32"/>
  <c r="AA168" i="32"/>
  <c r="Z168" i="32"/>
  <c r="Y168" i="32"/>
  <c r="R168" i="32"/>
  <c r="P168" i="32"/>
  <c r="N168" i="32"/>
  <c r="AI167" i="32"/>
  <c r="AF167" i="32"/>
  <c r="AB167" i="32"/>
  <c r="AA167" i="32"/>
  <c r="Z167" i="32"/>
  <c r="Y167" i="32"/>
  <c r="R167" i="32"/>
  <c r="P167" i="32"/>
  <c r="N167" i="32"/>
  <c r="AI166" i="32"/>
  <c r="AF166" i="32"/>
  <c r="AB166" i="32"/>
  <c r="AA166" i="32"/>
  <c r="Z166" i="32"/>
  <c r="Y166" i="32"/>
  <c r="R166" i="32"/>
  <c r="P166" i="32"/>
  <c r="N166" i="32"/>
  <c r="AI165" i="32"/>
  <c r="AF165" i="32"/>
  <c r="AB165" i="32"/>
  <c r="AA165" i="32"/>
  <c r="Z165" i="32"/>
  <c r="Y165" i="32"/>
  <c r="R165" i="32"/>
  <c r="P165" i="32"/>
  <c r="N165" i="32"/>
  <c r="AI164" i="32"/>
  <c r="AF164" i="32"/>
  <c r="AB164" i="32"/>
  <c r="AA164" i="32"/>
  <c r="Z164" i="32"/>
  <c r="Y164" i="32"/>
  <c r="R164" i="32"/>
  <c r="P164" i="32"/>
  <c r="N164" i="32"/>
  <c r="AI163" i="32"/>
  <c r="AF163" i="32"/>
  <c r="AB163" i="32"/>
  <c r="AA163" i="32"/>
  <c r="Z163" i="32"/>
  <c r="Y163" i="32"/>
  <c r="R163" i="32"/>
  <c r="P163" i="32"/>
  <c r="N163" i="32"/>
  <c r="AI162" i="32"/>
  <c r="AF162" i="32"/>
  <c r="AB162" i="32"/>
  <c r="AA162" i="32"/>
  <c r="Z162" i="32"/>
  <c r="Y162" i="32"/>
  <c r="R162" i="32"/>
  <c r="P162" i="32"/>
  <c r="N162" i="32"/>
  <c r="AI161" i="32"/>
  <c r="AF161" i="32"/>
  <c r="AB161" i="32"/>
  <c r="AA161" i="32"/>
  <c r="Z161" i="32"/>
  <c r="Y161" i="32"/>
  <c r="R161" i="32"/>
  <c r="P161" i="32"/>
  <c r="N161" i="32"/>
  <c r="AI160" i="32"/>
  <c r="AF160" i="32"/>
  <c r="AB160" i="32"/>
  <c r="AA160" i="32"/>
  <c r="Z160" i="32"/>
  <c r="Y160" i="32"/>
  <c r="R160" i="32"/>
  <c r="P160" i="32"/>
  <c r="N160" i="32"/>
  <c r="AI159" i="32"/>
  <c r="AF159" i="32"/>
  <c r="AB159" i="32"/>
  <c r="AA159" i="32"/>
  <c r="Z159" i="32"/>
  <c r="Y159" i="32"/>
  <c r="R159" i="32"/>
  <c r="P159" i="32"/>
  <c r="N159" i="32"/>
  <c r="AI158" i="32"/>
  <c r="AF158" i="32"/>
  <c r="AB158" i="32"/>
  <c r="AA158" i="32"/>
  <c r="Z158" i="32"/>
  <c r="Y158" i="32"/>
  <c r="R158" i="32"/>
  <c r="P158" i="32"/>
  <c r="N158" i="32"/>
  <c r="AI157" i="32"/>
  <c r="AF157" i="32"/>
  <c r="AB157" i="32"/>
  <c r="AA157" i="32"/>
  <c r="Z157" i="32"/>
  <c r="Y157" i="32"/>
  <c r="R157" i="32"/>
  <c r="P157" i="32"/>
  <c r="N157" i="32"/>
  <c r="AI156" i="32"/>
  <c r="AF156" i="32"/>
  <c r="AB156" i="32"/>
  <c r="AA156" i="32"/>
  <c r="Z156" i="32"/>
  <c r="Y156" i="32"/>
  <c r="R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P143" i="32"/>
  <c r="N143" i="32"/>
  <c r="AI142" i="32"/>
  <c r="AF142" i="32"/>
  <c r="AB142" i="32"/>
  <c r="AA142" i="32"/>
  <c r="Z142" i="32"/>
  <c r="Y142" i="32"/>
  <c r="P142" i="32"/>
  <c r="N142" i="32"/>
  <c r="AI141" i="32"/>
  <c r="AF141" i="32"/>
  <c r="AB141" i="32"/>
  <c r="AA141" i="32"/>
  <c r="Z141" i="32"/>
  <c r="Y141" i="32"/>
  <c r="P141" i="32"/>
  <c r="N141" i="32"/>
  <c r="AI140" i="32"/>
  <c r="AF140" i="32"/>
  <c r="AB140" i="32"/>
  <c r="AA140" i="32"/>
  <c r="Z140" i="32"/>
  <c r="Y140" i="32"/>
  <c r="P140" i="32"/>
  <c r="N140" i="32"/>
  <c r="AI139" i="32"/>
  <c r="AF139" i="32"/>
  <c r="AB139" i="32"/>
  <c r="AA139" i="32"/>
  <c r="Z139" i="32"/>
  <c r="Y139" i="32"/>
  <c r="P139" i="32"/>
  <c r="N139" i="32"/>
  <c r="AI138" i="32"/>
  <c r="AF138" i="32"/>
  <c r="AB138" i="32"/>
  <c r="AA138" i="32"/>
  <c r="Z138" i="32"/>
  <c r="Y138" i="32"/>
  <c r="P138" i="32"/>
  <c r="N138" i="32"/>
  <c r="AI137" i="32"/>
  <c r="AF137" i="32"/>
  <c r="AB137" i="32"/>
  <c r="AA137" i="32"/>
  <c r="Z137" i="32"/>
  <c r="Y137" i="32"/>
  <c r="P137" i="32"/>
  <c r="N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F123" i="32"/>
  <c r="AB123" i="32"/>
  <c r="AA123" i="32"/>
  <c r="Z123" i="32"/>
  <c r="Y123" i="32"/>
  <c r="P123" i="32"/>
  <c r="N123" i="32"/>
  <c r="AI122" i="32"/>
  <c r="AF122" i="32"/>
  <c r="AB122" i="32"/>
  <c r="AA122" i="32"/>
  <c r="Z122" i="32"/>
  <c r="Y122" i="32"/>
  <c r="P122" i="32"/>
  <c r="N122" i="32"/>
  <c r="AI121" i="32"/>
  <c r="AF121" i="32"/>
  <c r="AB121" i="32"/>
  <c r="AA121" i="32"/>
  <c r="Z121" i="32"/>
  <c r="Y121" i="32"/>
  <c r="P121" i="32"/>
  <c r="N121" i="32"/>
  <c r="AI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P114" i="32"/>
  <c r="N114" i="32"/>
  <c r="AI113" i="32"/>
  <c r="AF113" i="32"/>
  <c r="AB113" i="32"/>
  <c r="AA113" i="32"/>
  <c r="Z113" i="32"/>
  <c r="Y113" i="32"/>
  <c r="P113" i="32"/>
  <c r="N113" i="32"/>
  <c r="AI112" i="32"/>
  <c r="AF112" i="32"/>
  <c r="AB112" i="32"/>
  <c r="AA112" i="32"/>
  <c r="Z112" i="32"/>
  <c r="Y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AI90" i="32"/>
  <c r="AF90" i="32"/>
  <c r="AB90" i="32"/>
  <c r="AA90" i="32"/>
  <c r="Z90" i="32"/>
  <c r="Y90" i="32"/>
  <c r="P90" i="32"/>
  <c r="N90" i="32"/>
  <c r="AI89" i="32"/>
  <c r="AF89" i="32"/>
  <c r="AB89" i="32"/>
  <c r="AA89" i="32"/>
  <c r="Z89" i="32"/>
  <c r="Y89" i="32"/>
  <c r="P89" i="32"/>
  <c r="N89" i="32"/>
  <c r="AI88" i="32"/>
  <c r="AF88" i="32"/>
  <c r="AB88" i="32"/>
  <c r="AA88" i="32"/>
  <c r="Z88" i="32"/>
  <c r="Y88" i="32"/>
  <c r="P88" i="32"/>
  <c r="N88" i="32"/>
  <c r="AI87" i="32"/>
  <c r="AF87" i="32"/>
  <c r="AB87" i="32"/>
  <c r="AA87" i="32"/>
  <c r="Z87" i="32"/>
  <c r="Y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AI81" i="32"/>
  <c r="AF81" i="32"/>
  <c r="AB81" i="32"/>
  <c r="AA81" i="32"/>
  <c r="Z81" i="32"/>
  <c r="Y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P78" i="32"/>
  <c r="N78" i="32"/>
  <c r="AI77" i="32"/>
  <c r="AF77" i="32"/>
  <c r="AB77" i="32"/>
  <c r="AA77" i="32"/>
  <c r="Z77" i="32"/>
  <c r="Y77" i="32"/>
  <c r="P77" i="32"/>
  <c r="N77" i="32"/>
  <c r="AI76" i="32"/>
  <c r="AF76" i="32"/>
  <c r="AB76" i="32"/>
  <c r="AA76" i="32"/>
  <c r="Z76" i="32"/>
  <c r="Y76" i="32"/>
  <c r="P76" i="32"/>
  <c r="N76" i="32"/>
  <c r="AI75" i="32"/>
  <c r="AF75" i="32"/>
  <c r="AB75" i="32"/>
  <c r="AA75" i="32"/>
  <c r="Z75" i="32"/>
  <c r="Y75" i="32"/>
  <c r="P75" i="32"/>
  <c r="N75" i="32"/>
  <c r="AI74" i="32"/>
  <c r="AF74" i="32"/>
  <c r="AB74" i="32"/>
  <c r="AA74" i="32"/>
  <c r="Z74" i="32"/>
  <c r="Y74" i="32"/>
  <c r="P74" i="32"/>
  <c r="N74" i="32"/>
  <c r="AI73" i="32"/>
  <c r="AF73" i="32"/>
  <c r="AB73" i="32"/>
  <c r="AA73" i="32"/>
  <c r="Z73" i="32"/>
  <c r="Y73" i="32"/>
  <c r="P73" i="32"/>
  <c r="N73" i="32"/>
  <c r="AI72" i="32"/>
  <c r="AF72" i="32"/>
  <c r="AB72" i="32"/>
  <c r="AA72" i="32"/>
  <c r="Z72" i="32"/>
  <c r="Y72" i="32"/>
  <c r="P72" i="32"/>
  <c r="N72" i="32"/>
  <c r="AI71" i="32"/>
  <c r="AF71" i="32"/>
  <c r="P71" i="32"/>
  <c r="N71" i="32"/>
  <c r="AI70" i="32"/>
  <c r="AF70" i="32"/>
  <c r="AB70" i="32"/>
  <c r="AA70" i="32"/>
  <c r="Z70" i="32"/>
  <c r="Y70" i="32"/>
  <c r="P70" i="32"/>
  <c r="N70" i="32"/>
  <c r="AI69" i="32"/>
  <c r="AF69" i="32"/>
  <c r="AB69" i="32"/>
  <c r="AA69" i="32"/>
  <c r="Z69" i="32"/>
  <c r="Y69" i="32"/>
  <c r="P69" i="32"/>
  <c r="N69" i="32"/>
  <c r="AI68" i="32"/>
  <c r="AF68" i="32"/>
  <c r="AB68" i="32"/>
  <c r="AA68" i="32"/>
  <c r="Z68" i="32"/>
  <c r="Y68" i="32"/>
  <c r="P68" i="32"/>
  <c r="N68" i="32"/>
  <c r="AI67" i="32"/>
  <c r="AF67" i="32"/>
  <c r="AB67" i="32"/>
  <c r="AA67" i="32"/>
  <c r="Z67" i="32"/>
  <c r="Y67" i="32"/>
  <c r="P67" i="32"/>
  <c r="N67" i="32"/>
  <c r="AI66" i="32"/>
  <c r="AF66" i="32"/>
  <c r="P66" i="32"/>
  <c r="N66" i="32"/>
  <c r="AI65" i="32"/>
  <c r="AF65" i="32"/>
  <c r="AB65" i="32"/>
  <c r="AA65" i="32"/>
  <c r="Z65" i="32"/>
  <c r="Y65" i="32"/>
  <c r="P65" i="32"/>
  <c r="N65" i="32"/>
  <c r="AI64" i="32"/>
  <c r="AF64" i="32"/>
  <c r="AB64" i="32"/>
  <c r="AA64" i="32"/>
  <c r="Z64" i="32"/>
  <c r="Y64" i="32"/>
  <c r="P64" i="32"/>
  <c r="N64" i="32"/>
  <c r="AI63" i="32"/>
  <c r="AF63" i="32"/>
  <c r="P63" i="32"/>
  <c r="N63" i="32"/>
  <c r="AI62" i="32"/>
  <c r="AF62" i="32"/>
  <c r="AB62" i="32"/>
  <c r="AA62" i="32"/>
  <c r="Z62" i="32"/>
  <c r="Y62" i="32"/>
  <c r="P62" i="32"/>
  <c r="N62" i="32"/>
  <c r="AI61" i="32"/>
  <c r="AF61" i="32"/>
  <c r="AB61" i="32"/>
  <c r="AA61" i="32"/>
  <c r="Z61" i="32"/>
  <c r="Y61" i="32"/>
  <c r="P61" i="32"/>
  <c r="N61" i="32"/>
  <c r="AI60" i="32"/>
  <c r="AF60" i="32"/>
  <c r="P60" i="32"/>
  <c r="N60" i="32"/>
  <c r="AI59" i="32"/>
  <c r="AF59" i="32"/>
  <c r="AB59" i="32"/>
  <c r="AA59" i="32"/>
  <c r="Z59" i="32"/>
  <c r="Y59" i="32"/>
  <c r="P59" i="32"/>
  <c r="N59" i="32"/>
  <c r="AI58" i="32"/>
  <c r="AF58" i="32"/>
  <c r="AB58" i="32"/>
  <c r="AA58" i="32"/>
  <c r="Z58" i="32"/>
  <c r="Y58" i="32"/>
  <c r="P58" i="32"/>
  <c r="N58" i="32"/>
  <c r="AI57" i="32"/>
  <c r="AF57" i="32"/>
  <c r="AB57" i="32"/>
  <c r="AA57" i="32"/>
  <c r="Z57" i="32"/>
  <c r="Y57" i="32"/>
  <c r="P57" i="32"/>
  <c r="N57" i="32"/>
  <c r="AI56" i="32"/>
  <c r="AF56" i="32"/>
  <c r="AB56" i="32"/>
  <c r="AA56" i="32"/>
  <c r="Z56" i="32"/>
  <c r="Y56" i="32"/>
  <c r="P56" i="32"/>
  <c r="N56" i="32"/>
  <c r="AI55" i="32"/>
  <c r="AF55" i="32"/>
  <c r="P55" i="32"/>
  <c r="N55" i="32"/>
  <c r="AI54" i="32"/>
  <c r="AF54" i="32"/>
  <c r="AB54" i="32"/>
  <c r="AA54" i="32"/>
  <c r="Z54" i="32"/>
  <c r="Y54" i="32"/>
  <c r="P54" i="32"/>
  <c r="N54" i="32"/>
  <c r="AI53" i="32"/>
  <c r="AF53" i="32"/>
  <c r="AB53" i="32"/>
  <c r="AA53" i="32"/>
  <c r="Z53" i="32"/>
  <c r="Y53" i="32"/>
  <c r="P53" i="32"/>
  <c r="N53" i="32"/>
  <c r="AI52" i="32"/>
  <c r="AF52" i="32"/>
  <c r="P52" i="32"/>
  <c r="N52" i="32"/>
  <c r="AI51" i="32"/>
  <c r="AF51" i="32"/>
  <c r="AB51" i="32"/>
  <c r="AA51" i="32"/>
  <c r="Z51" i="32"/>
  <c r="Y51" i="32"/>
  <c r="P51" i="32"/>
  <c r="N51" i="32"/>
  <c r="AI50" i="32"/>
  <c r="AF50" i="32"/>
  <c r="AB50" i="32"/>
  <c r="AA50" i="32"/>
  <c r="Z50" i="32"/>
  <c r="Y50" i="32"/>
  <c r="P50" i="32"/>
  <c r="N50" i="32"/>
  <c r="AI49" i="32"/>
  <c r="AF49" i="32"/>
  <c r="P49" i="32"/>
  <c r="N49" i="32"/>
  <c r="AI48" i="32"/>
  <c r="AF48" i="32"/>
  <c r="AB48" i="32"/>
  <c r="AA48" i="32"/>
  <c r="Z48" i="32"/>
  <c r="Y48" i="32"/>
  <c r="P48" i="32"/>
  <c r="N48" i="32"/>
  <c r="AI47" i="32"/>
  <c r="AF47" i="32"/>
  <c r="AB47" i="32"/>
  <c r="AA47" i="32"/>
  <c r="Z47" i="32"/>
  <c r="Y47" i="32"/>
  <c r="P47" i="32"/>
  <c r="N47" i="32"/>
  <c r="AI46" i="32"/>
  <c r="AF46" i="32"/>
  <c r="AB46" i="32"/>
  <c r="AA46" i="32"/>
  <c r="Z46" i="32"/>
  <c r="Y46" i="32"/>
  <c r="P46" i="32"/>
  <c r="N46" i="32"/>
  <c r="AI45" i="32"/>
  <c r="AF45" i="32"/>
  <c r="AB45" i="32"/>
  <c r="AA45" i="32"/>
  <c r="Z45" i="32"/>
  <c r="Y45" i="32"/>
  <c r="P45" i="32"/>
  <c r="N45" i="32"/>
  <c r="AI44" i="32"/>
  <c r="AF44" i="32"/>
  <c r="P44" i="32"/>
  <c r="N44" i="32"/>
  <c r="AI43" i="32"/>
  <c r="AF43" i="32"/>
  <c r="AB43" i="32"/>
  <c r="AA43" i="32"/>
  <c r="Z43" i="32"/>
  <c r="Y43" i="32"/>
  <c r="P43" i="32"/>
  <c r="N43" i="32"/>
  <c r="AI42" i="32"/>
  <c r="AF42" i="32"/>
  <c r="AB42" i="32"/>
  <c r="AA42" i="32"/>
  <c r="Z42" i="32"/>
  <c r="Y42" i="32"/>
  <c r="P42" i="32"/>
  <c r="N42" i="32"/>
  <c r="AI41" i="32"/>
  <c r="AF41" i="32"/>
  <c r="P41" i="32"/>
  <c r="N41" i="32"/>
  <c r="AI40" i="32"/>
  <c r="AF40" i="32"/>
  <c r="P40" i="32"/>
  <c r="N40" i="32"/>
  <c r="AI39" i="32"/>
  <c r="AF39" i="32"/>
  <c r="AB39" i="32"/>
  <c r="AA39" i="32"/>
  <c r="Z39" i="32"/>
  <c r="Y39" i="32"/>
  <c r="P39" i="32"/>
  <c r="N39" i="32"/>
  <c r="AI38" i="32"/>
  <c r="AF38" i="32"/>
  <c r="AB38" i="32"/>
  <c r="AA38" i="32"/>
  <c r="Z38" i="32"/>
  <c r="Y38" i="32"/>
  <c r="P38" i="32"/>
  <c r="N38" i="32"/>
  <c r="AI37" i="32"/>
  <c r="AF37" i="32"/>
  <c r="AB37" i="32"/>
  <c r="AA37" i="32"/>
  <c r="Z37" i="32"/>
  <c r="Y37" i="32"/>
  <c r="P37" i="32"/>
  <c r="N37" i="32"/>
  <c r="AI36" i="32"/>
  <c r="AF36" i="32"/>
  <c r="AB36" i="32"/>
  <c r="AA36" i="32"/>
  <c r="Z36" i="32"/>
  <c r="Y36" i="32"/>
  <c r="P36" i="32"/>
  <c r="N36" i="32"/>
  <c r="AI35" i="32"/>
  <c r="AF35" i="32"/>
  <c r="P35" i="32"/>
  <c r="N35" i="32"/>
  <c r="AI34" i="32"/>
  <c r="AF34" i="32"/>
  <c r="AB34" i="32"/>
  <c r="AA34" i="32"/>
  <c r="Z34" i="32"/>
  <c r="Y34" i="32"/>
  <c r="P34" i="32"/>
  <c r="N34" i="32"/>
  <c r="AI33" i="32"/>
  <c r="AF33" i="32"/>
  <c r="AB33" i="32"/>
  <c r="AA33" i="32"/>
  <c r="Z33" i="32"/>
  <c r="Y33" i="32"/>
  <c r="P33" i="32"/>
  <c r="N33" i="32"/>
  <c r="AI32" i="32"/>
  <c r="AF32" i="32"/>
  <c r="C4" i="32"/>
  <c r="K173" i="32" s="1"/>
  <c r="AB32" i="32"/>
  <c r="AA32" i="32"/>
  <c r="Z32" i="32"/>
  <c r="Y32" i="32"/>
  <c r="P32" i="32"/>
  <c r="N32" i="32"/>
  <c r="AI31" i="32"/>
  <c r="AF31" i="32"/>
  <c r="P31" i="32"/>
  <c r="N31" i="32"/>
  <c r="AI30" i="32"/>
  <c r="AF30" i="32"/>
  <c r="P30" i="32"/>
  <c r="N30" i="32"/>
  <c r="AI29" i="32"/>
  <c r="AF29" i="32"/>
  <c r="AB29" i="32"/>
  <c r="AA29" i="32"/>
  <c r="Z29" i="32"/>
  <c r="Y29" i="32"/>
  <c r="P29" i="32"/>
  <c r="N29" i="32"/>
  <c r="AI28" i="32"/>
  <c r="AF28" i="32"/>
  <c r="AB28" i="32"/>
  <c r="AA28" i="32"/>
  <c r="Z28" i="32"/>
  <c r="Y28" i="32"/>
  <c r="P28" i="32"/>
  <c r="N28" i="32"/>
  <c r="AI27" i="32"/>
  <c r="AF27" i="32"/>
  <c r="P27" i="32"/>
  <c r="N27" i="32"/>
  <c r="AI26" i="32"/>
  <c r="AF26" i="32"/>
  <c r="P26" i="32"/>
  <c r="N26" i="32"/>
  <c r="AI25" i="32"/>
  <c r="AF25" i="32"/>
  <c r="AB25" i="32"/>
  <c r="AA25" i="32"/>
  <c r="Z25" i="32"/>
  <c r="Y25" i="32"/>
  <c r="P25" i="32"/>
  <c r="N25" i="32"/>
  <c r="AI24" i="32"/>
  <c r="AF24" i="32"/>
  <c r="P24" i="32"/>
  <c r="N24" i="32"/>
  <c r="AI23" i="32"/>
  <c r="AF23" i="32"/>
  <c r="AB23" i="32"/>
  <c r="AA23" i="32"/>
  <c r="Z23" i="32"/>
  <c r="Y23" i="32"/>
  <c r="P23" i="32"/>
  <c r="N23" i="32"/>
  <c r="AI22" i="32"/>
  <c r="AF22" i="32"/>
  <c r="P22" i="32"/>
  <c r="N22" i="32"/>
  <c r="AI21" i="32"/>
  <c r="AF21" i="32"/>
  <c r="P21" i="32"/>
  <c r="N21" i="32"/>
  <c r="AI20" i="32"/>
  <c r="AF20" i="32"/>
  <c r="P20" i="32"/>
  <c r="N20" i="32"/>
  <c r="AI19" i="32"/>
  <c r="AF19" i="32"/>
  <c r="AB19" i="32"/>
  <c r="AA19" i="32"/>
  <c r="Z19" i="32"/>
  <c r="Y19" i="32"/>
  <c r="P19" i="32"/>
  <c r="N19" i="32"/>
  <c r="AI18" i="32"/>
  <c r="AF18" i="32"/>
  <c r="AB18" i="32"/>
  <c r="AA18" i="32"/>
  <c r="Z18" i="32"/>
  <c r="Y18" i="32"/>
  <c r="P18" i="32"/>
  <c r="N18" i="32"/>
  <c r="AI17" i="32"/>
  <c r="AF17" i="32"/>
  <c r="AB17" i="32"/>
  <c r="AA17" i="32"/>
  <c r="Z17" i="32"/>
  <c r="Y17" i="32"/>
  <c r="P17" i="32"/>
  <c r="N17" i="32"/>
  <c r="AI16" i="32"/>
  <c r="AF16" i="32"/>
  <c r="AB16" i="32"/>
  <c r="AA16" i="32"/>
  <c r="Z16" i="32"/>
  <c r="Y16" i="32"/>
  <c r="P16" i="32"/>
  <c r="N16" i="32"/>
  <c r="AI15" i="32"/>
  <c r="AF15" i="32"/>
  <c r="P15" i="32"/>
  <c r="N15" i="32"/>
  <c r="AI14" i="32"/>
  <c r="AF14" i="32"/>
  <c r="AB14" i="32"/>
  <c r="AA14" i="32"/>
  <c r="Z14" i="32"/>
  <c r="Y14" i="32"/>
  <c r="P14" i="32"/>
  <c r="N14" i="32"/>
  <c r="AI13" i="32"/>
  <c r="AF13" i="32"/>
  <c r="P13" i="32"/>
  <c r="N13" i="32"/>
  <c r="AI12" i="32"/>
  <c r="AF12" i="32"/>
  <c r="AB12" i="32"/>
  <c r="AA12" i="32"/>
  <c r="Z12" i="32"/>
  <c r="Y12" i="32"/>
  <c r="P12" i="32"/>
  <c r="N12" i="32"/>
  <c r="AI11" i="32"/>
  <c r="AF11" i="32"/>
  <c r="AB11" i="32"/>
  <c r="AA11" i="32"/>
  <c r="Z11" i="32"/>
  <c r="Y11" i="32"/>
  <c r="P11" i="32"/>
  <c r="N11" i="32"/>
  <c r="AI10" i="32"/>
  <c r="AF10" i="32"/>
  <c r="AB10" i="32"/>
  <c r="AA10" i="32"/>
  <c r="Z10" i="32"/>
  <c r="Y10" i="32"/>
  <c r="P10" i="32"/>
  <c r="N10" i="32"/>
  <c r="AI9" i="32"/>
  <c r="AF9" i="32"/>
  <c r="AB9" i="32"/>
  <c r="AA9" i="32"/>
  <c r="Z9" i="32"/>
  <c r="Y9" i="32"/>
  <c r="P9" i="32"/>
  <c r="N9" i="32"/>
  <c r="AI8" i="32"/>
  <c r="AB8" i="32"/>
  <c r="AA8" i="32"/>
  <c r="Z8" i="32"/>
  <c r="Y8" i="32"/>
  <c r="Q8" i="32"/>
  <c r="P8" i="32"/>
  <c r="N8" i="32"/>
  <c r="AH5" i="32"/>
  <c r="W5" i="32"/>
  <c r="AH4" i="32"/>
  <c r="W4" i="32"/>
  <c r="AY19" i="32" s="1"/>
  <c r="AY27" i="32" s="1"/>
  <c r="AH3" i="32"/>
  <c r="W3" i="32"/>
  <c r="AY18" i="32"/>
  <c r="AY26" i="32" s="1"/>
  <c r="F23" i="19"/>
  <c r="F22" i="19"/>
  <c r="F21" i="19"/>
  <c r="F18" i="19"/>
  <c r="F17" i="19"/>
  <c r="F16" i="19"/>
  <c r="F13" i="19"/>
  <c r="F12" i="19"/>
  <c r="F11" i="19"/>
  <c r="N13" i="19"/>
  <c r="N12" i="19"/>
  <c r="N11" i="19"/>
  <c r="B272" i="31"/>
  <c r="A272" i="31"/>
  <c r="P271" i="31"/>
  <c r="B271" i="31"/>
  <c r="A271" i="31"/>
  <c r="P270" i="31"/>
  <c r="B270" i="31"/>
  <c r="A270" i="31"/>
  <c r="P269" i="31"/>
  <c r="B269" i="31"/>
  <c r="A269" i="31"/>
  <c r="P268" i="31"/>
  <c r="B268" i="31"/>
  <c r="A268" i="31"/>
  <c r="P267" i="31"/>
  <c r="B267" i="31"/>
  <c r="A267" i="31"/>
  <c r="P266" i="31"/>
  <c r="B266" i="31"/>
  <c r="A266" i="31"/>
  <c r="P265" i="31"/>
  <c r="B265" i="31"/>
  <c r="A265" i="31"/>
  <c r="P264" i="31"/>
  <c r="B264" i="31"/>
  <c r="A264" i="31"/>
  <c r="P263" i="31"/>
  <c r="B263" i="31"/>
  <c r="A263" i="31"/>
  <c r="P262" i="31"/>
  <c r="B262" i="31"/>
  <c r="A262" i="31"/>
  <c r="P261" i="31"/>
  <c r="A261" i="31"/>
  <c r="P260" i="31"/>
  <c r="A260" i="31"/>
  <c r="P259" i="31"/>
  <c r="A259" i="31"/>
  <c r="P258" i="31"/>
  <c r="A258" i="31"/>
  <c r="P257" i="31"/>
  <c r="A257" i="31"/>
  <c r="P256" i="31"/>
  <c r="A256" i="31"/>
  <c r="P255" i="31"/>
  <c r="A255" i="31"/>
  <c r="P254" i="31"/>
  <c r="A254" i="31"/>
  <c r="P253" i="31"/>
  <c r="A253" i="31"/>
  <c r="P252" i="31"/>
  <c r="A252" i="31"/>
  <c r="P251" i="31"/>
  <c r="A251" i="31"/>
  <c r="P250" i="31"/>
  <c r="A250" i="31"/>
  <c r="P249" i="31"/>
  <c r="A249" i="31"/>
  <c r="P248" i="31"/>
  <c r="A248" i="31"/>
  <c r="P247" i="31"/>
  <c r="A247" i="31"/>
  <c r="P246" i="31"/>
  <c r="A246" i="31"/>
  <c r="P245" i="31"/>
  <c r="A245" i="31"/>
  <c r="P244" i="31"/>
  <c r="A244" i="31"/>
  <c r="P243" i="31"/>
  <c r="A243" i="31"/>
  <c r="P242" i="31"/>
  <c r="A242" i="31"/>
  <c r="P241" i="31"/>
  <c r="A241" i="31"/>
  <c r="P240" i="31"/>
  <c r="A240" i="31"/>
  <c r="P239" i="31"/>
  <c r="A239" i="31"/>
  <c r="P238" i="31"/>
  <c r="A238" i="31"/>
  <c r="P237" i="31"/>
  <c r="A237" i="31"/>
  <c r="P236" i="31"/>
  <c r="A236" i="31"/>
  <c r="P235" i="31"/>
  <c r="A235" i="31"/>
  <c r="P234" i="31"/>
  <c r="A234" i="31"/>
  <c r="P233" i="31"/>
  <c r="A233" i="31"/>
  <c r="P232" i="31"/>
  <c r="A232" i="31"/>
  <c r="P231" i="31"/>
  <c r="A231" i="31"/>
  <c r="P230" i="31"/>
  <c r="A230" i="31"/>
  <c r="P229" i="31"/>
  <c r="A229" i="31"/>
  <c r="P228" i="31"/>
  <c r="A228" i="31"/>
  <c r="P227" i="31"/>
  <c r="A227" i="31"/>
  <c r="P226" i="31"/>
  <c r="A226" i="31"/>
  <c r="P225" i="31"/>
  <c r="A225" i="31"/>
  <c r="P224" i="31"/>
  <c r="A224" i="31"/>
  <c r="P223" i="31"/>
  <c r="A223" i="31"/>
  <c r="P222" i="31"/>
  <c r="A222" i="31"/>
  <c r="P221" i="31"/>
  <c r="A221" i="31"/>
  <c r="P220" i="31"/>
  <c r="A220" i="31"/>
  <c r="P219" i="31"/>
  <c r="A219" i="31"/>
  <c r="P218" i="31"/>
  <c r="A218" i="31"/>
  <c r="P217" i="31"/>
  <c r="J217" i="31"/>
  <c r="A217" i="31"/>
  <c r="P216" i="31"/>
  <c r="J216" i="31"/>
  <c r="A216" i="31"/>
  <c r="P215" i="31"/>
  <c r="J215" i="31"/>
  <c r="A215" i="31"/>
  <c r="P214" i="31"/>
  <c r="J214" i="31"/>
  <c r="A214" i="31"/>
  <c r="P213" i="31"/>
  <c r="J213" i="31"/>
  <c r="A213" i="31"/>
  <c r="P212" i="31"/>
  <c r="J212" i="31"/>
  <c r="A212" i="31"/>
  <c r="P211" i="31"/>
  <c r="J211" i="31"/>
  <c r="A211" i="31"/>
  <c r="P210" i="31"/>
  <c r="J210" i="31"/>
  <c r="A210" i="31"/>
  <c r="P209" i="31"/>
  <c r="J209" i="31"/>
  <c r="A209" i="31"/>
  <c r="AI208" i="31"/>
  <c r="AF208" i="31"/>
  <c r="P208" i="31"/>
  <c r="N208" i="31"/>
  <c r="J208" i="31"/>
  <c r="A208" i="31"/>
  <c r="AI207" i="31"/>
  <c r="AF207" i="31"/>
  <c r="AB207" i="31"/>
  <c r="AA207" i="31"/>
  <c r="Z207" i="31"/>
  <c r="Y207" i="31"/>
  <c r="P207" i="31"/>
  <c r="N207" i="31"/>
  <c r="J207" i="31"/>
  <c r="A207" i="31"/>
  <c r="AI206" i="31"/>
  <c r="AF206" i="31"/>
  <c r="AB206" i="31"/>
  <c r="AA206" i="31"/>
  <c r="Z206" i="31"/>
  <c r="Y206" i="31"/>
  <c r="P206" i="31"/>
  <c r="N206" i="31"/>
  <c r="J206" i="31"/>
  <c r="A206" i="31"/>
  <c r="AI205" i="31"/>
  <c r="AF205" i="31"/>
  <c r="AB205" i="31"/>
  <c r="AA205" i="31"/>
  <c r="Z205" i="31"/>
  <c r="Y205" i="31"/>
  <c r="P205" i="31"/>
  <c r="N205" i="31"/>
  <c r="J205" i="31"/>
  <c r="A205" i="31"/>
  <c r="AI204" i="31"/>
  <c r="AF204" i="31"/>
  <c r="AB204" i="31"/>
  <c r="AA204" i="31"/>
  <c r="Z204" i="31"/>
  <c r="Y204" i="31"/>
  <c r="P204" i="31"/>
  <c r="N204" i="31"/>
  <c r="J204" i="31"/>
  <c r="A204" i="31"/>
  <c r="AI203" i="31"/>
  <c r="AF203" i="31"/>
  <c r="AB203" i="31"/>
  <c r="AA203" i="31"/>
  <c r="Z203" i="31"/>
  <c r="Y203" i="31"/>
  <c r="P203" i="31"/>
  <c r="N203" i="31"/>
  <c r="J203" i="31"/>
  <c r="A203" i="31"/>
  <c r="AI202" i="31"/>
  <c r="AF202" i="31"/>
  <c r="AB202" i="31"/>
  <c r="AA202" i="31"/>
  <c r="Z202" i="31"/>
  <c r="Y202" i="31"/>
  <c r="P202" i="31"/>
  <c r="N202" i="31"/>
  <c r="J202" i="31"/>
  <c r="A202" i="31"/>
  <c r="AI201" i="31"/>
  <c r="AF201" i="31"/>
  <c r="AB201" i="31"/>
  <c r="AA201" i="31"/>
  <c r="Z201" i="31"/>
  <c r="Y201" i="31"/>
  <c r="P201" i="31"/>
  <c r="N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P174" i="31"/>
  <c r="N174" i="31"/>
  <c r="AI173" i="31"/>
  <c r="AF173" i="31"/>
  <c r="AB173" i="31"/>
  <c r="AA173" i="31"/>
  <c r="Z173" i="31"/>
  <c r="Y173" i="31"/>
  <c r="P173" i="31"/>
  <c r="N173" i="31"/>
  <c r="AI172" i="31"/>
  <c r="AF172" i="31"/>
  <c r="AB172" i="31"/>
  <c r="AA172" i="31"/>
  <c r="Z172" i="31"/>
  <c r="Y172" i="31"/>
  <c r="P172" i="31"/>
  <c r="N172" i="31"/>
  <c r="AI171" i="31"/>
  <c r="AF171" i="31"/>
  <c r="AB171" i="31"/>
  <c r="AA171" i="31"/>
  <c r="Z171" i="31"/>
  <c r="Y171" i="31"/>
  <c r="P171" i="31"/>
  <c r="N171" i="31"/>
  <c r="AI170" i="31"/>
  <c r="AF170" i="31"/>
  <c r="AB170" i="31"/>
  <c r="AA170" i="31"/>
  <c r="Z170" i="31"/>
  <c r="Y170" i="31"/>
  <c r="P170" i="31"/>
  <c r="N170" i="31"/>
  <c r="AI169" i="31"/>
  <c r="AF169" i="31"/>
  <c r="AB169" i="31"/>
  <c r="AA169" i="31"/>
  <c r="Z169" i="31"/>
  <c r="Y169" i="31"/>
  <c r="P169" i="31"/>
  <c r="N169" i="31"/>
  <c r="AI168" i="31"/>
  <c r="AF168" i="31"/>
  <c r="AB168" i="31"/>
  <c r="AA168" i="31"/>
  <c r="Z168" i="31"/>
  <c r="Y168" i="31"/>
  <c r="P168" i="31"/>
  <c r="N168" i="31"/>
  <c r="AI167" i="31"/>
  <c r="AF167" i="31"/>
  <c r="AB167" i="31"/>
  <c r="AA167" i="31"/>
  <c r="Z167" i="31"/>
  <c r="Y167" i="31"/>
  <c r="P167" i="31"/>
  <c r="N167" i="31"/>
  <c r="AI166" i="31"/>
  <c r="AF166" i="31"/>
  <c r="AB166" i="31"/>
  <c r="AA166" i="31"/>
  <c r="Z166" i="31"/>
  <c r="Y166" i="31"/>
  <c r="P166" i="31"/>
  <c r="N166" i="31"/>
  <c r="AI165" i="31"/>
  <c r="AF165" i="31"/>
  <c r="AB165" i="31"/>
  <c r="AA165" i="31"/>
  <c r="Z165" i="31"/>
  <c r="Y165" i="31"/>
  <c r="P165" i="31"/>
  <c r="N165" i="31"/>
  <c r="AI164" i="31"/>
  <c r="AF164" i="31"/>
  <c r="AB164" i="31"/>
  <c r="AA164" i="31"/>
  <c r="Z164" i="31"/>
  <c r="Y164" i="31"/>
  <c r="P164" i="31"/>
  <c r="N164" i="31"/>
  <c r="AI163" i="31"/>
  <c r="AF163" i="31"/>
  <c r="AB163" i="31"/>
  <c r="AA163" i="31"/>
  <c r="Z163" i="31"/>
  <c r="Y163" i="31"/>
  <c r="P163" i="31"/>
  <c r="N163" i="31"/>
  <c r="AI162" i="31"/>
  <c r="AF162" i="31"/>
  <c r="AB162" i="31"/>
  <c r="AA162" i="31"/>
  <c r="Z162" i="31"/>
  <c r="Y162" i="31"/>
  <c r="P162" i="31"/>
  <c r="N162" i="31"/>
  <c r="AI161" i="31"/>
  <c r="AF161" i="31"/>
  <c r="AB161" i="31"/>
  <c r="AA161" i="31"/>
  <c r="Z161" i="31"/>
  <c r="Y161" i="31"/>
  <c r="P161" i="31"/>
  <c r="N161" i="31"/>
  <c r="AI160" i="31"/>
  <c r="AF160" i="31"/>
  <c r="AB160" i="31"/>
  <c r="AA160" i="31"/>
  <c r="Z160" i="31"/>
  <c r="Y160" i="31"/>
  <c r="P160" i="31"/>
  <c r="N160" i="31"/>
  <c r="AI159" i="31"/>
  <c r="AF159" i="31"/>
  <c r="AB159" i="31"/>
  <c r="AA159" i="31"/>
  <c r="Z159" i="31"/>
  <c r="Y159" i="31"/>
  <c r="P159" i="31"/>
  <c r="N159" i="31"/>
  <c r="AI158" i="31"/>
  <c r="AF158" i="31"/>
  <c r="AB158" i="31"/>
  <c r="AA158" i="31"/>
  <c r="Z158" i="31"/>
  <c r="Y158" i="31"/>
  <c r="P158" i="31"/>
  <c r="N158" i="31"/>
  <c r="AI157" i="31"/>
  <c r="AF157" i="31"/>
  <c r="AB157" i="31"/>
  <c r="AA157" i="31"/>
  <c r="Z157" i="31"/>
  <c r="Y157" i="31"/>
  <c r="P157" i="31"/>
  <c r="N157" i="31"/>
  <c r="AI156" i="31"/>
  <c r="AF156" i="31"/>
  <c r="AB156" i="31"/>
  <c r="AA156" i="31"/>
  <c r="Z156" i="31"/>
  <c r="Y156" i="31"/>
  <c r="P156" i="31"/>
  <c r="N156" i="31"/>
  <c r="AI155" i="31"/>
  <c r="AF155" i="31"/>
  <c r="AB155" i="31"/>
  <c r="AA155" i="31"/>
  <c r="Z155" i="31"/>
  <c r="Y155" i="31"/>
  <c r="P155" i="31"/>
  <c r="N155" i="31"/>
  <c r="AI154" i="31"/>
  <c r="AF154" i="31"/>
  <c r="AB154" i="31"/>
  <c r="AA154" i="31"/>
  <c r="Z154" i="31"/>
  <c r="Y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AI123" i="31"/>
  <c r="AF123" i="31"/>
  <c r="AB123" i="31"/>
  <c r="AA123" i="31"/>
  <c r="Z123" i="31"/>
  <c r="Y123" i="31"/>
  <c r="P123" i="31"/>
  <c r="N123" i="31"/>
  <c r="AI122" i="31"/>
  <c r="AF122" i="31"/>
  <c r="AB122" i="31"/>
  <c r="AA122" i="31"/>
  <c r="Z122" i="31"/>
  <c r="Y122" i="31"/>
  <c r="P122" i="31"/>
  <c r="N122" i="31"/>
  <c r="AI121" i="31"/>
  <c r="AF121" i="31"/>
  <c r="AB121" i="31"/>
  <c r="AA121" i="31"/>
  <c r="Z121" i="31"/>
  <c r="Y121" i="31"/>
  <c r="P121" i="31"/>
  <c r="N121" i="31"/>
  <c r="AI120" i="31"/>
  <c r="AF120" i="31"/>
  <c r="AB120" i="31"/>
  <c r="AA120" i="31"/>
  <c r="Z120" i="31"/>
  <c r="Y120" i="31"/>
  <c r="P120" i="31"/>
  <c r="N120" i="31"/>
  <c r="AI119" i="31"/>
  <c r="AF119" i="31"/>
  <c r="AB119" i="31"/>
  <c r="AA119" i="31"/>
  <c r="Z119" i="31"/>
  <c r="Y119" i="31"/>
  <c r="P119" i="31"/>
  <c r="N119" i="31"/>
  <c r="AI118" i="31"/>
  <c r="AF118" i="31"/>
  <c r="AB118" i="31"/>
  <c r="AA118" i="31"/>
  <c r="Z118" i="31"/>
  <c r="Y118" i="31"/>
  <c r="P118" i="31"/>
  <c r="N118" i="31"/>
  <c r="AI117" i="31"/>
  <c r="AF117" i="31"/>
  <c r="AB117" i="31"/>
  <c r="AA117" i="31"/>
  <c r="Z117" i="31"/>
  <c r="Y117" i="31"/>
  <c r="P117" i="31"/>
  <c r="N117" i="31"/>
  <c r="AI116" i="31"/>
  <c r="AF116" i="31"/>
  <c r="AB116" i="31"/>
  <c r="AA116" i="31"/>
  <c r="Z116" i="31"/>
  <c r="Y116" i="31"/>
  <c r="P116" i="31"/>
  <c r="N116" i="31"/>
  <c r="AI115" i="31"/>
  <c r="AF115" i="31"/>
  <c r="AB115" i="31"/>
  <c r="AA115" i="31"/>
  <c r="Z115" i="31"/>
  <c r="Y115" i="31"/>
  <c r="P115" i="31"/>
  <c r="N115" i="31"/>
  <c r="AI114" i="31"/>
  <c r="AF114" i="31"/>
  <c r="AB114" i="31"/>
  <c r="AA114" i="31"/>
  <c r="Z114" i="31"/>
  <c r="Y114" i="31"/>
  <c r="P114" i="31"/>
  <c r="N114" i="31"/>
  <c r="AI113" i="31"/>
  <c r="AF113" i="31"/>
  <c r="AB113" i="31"/>
  <c r="AA113" i="31"/>
  <c r="Z113" i="31"/>
  <c r="Y113" i="31"/>
  <c r="P113" i="31"/>
  <c r="N113" i="31"/>
  <c r="AI112" i="31"/>
  <c r="AF112" i="31"/>
  <c r="AB112" i="31"/>
  <c r="AA112" i="31"/>
  <c r="Z112" i="31"/>
  <c r="Y112" i="31"/>
  <c r="P112" i="31"/>
  <c r="N112" i="31"/>
  <c r="AI111" i="31"/>
  <c r="AF111" i="31"/>
  <c r="AB111" i="31"/>
  <c r="AA111" i="31"/>
  <c r="Z111" i="31"/>
  <c r="Y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P108" i="31"/>
  <c r="N108" i="31"/>
  <c r="AI107" i="31"/>
  <c r="AF107" i="31"/>
  <c r="AB107" i="31"/>
  <c r="AA107" i="31"/>
  <c r="Z107" i="31"/>
  <c r="Y107" i="31"/>
  <c r="P107" i="31"/>
  <c r="N107" i="31"/>
  <c r="AI106" i="31"/>
  <c r="AF106" i="31"/>
  <c r="AB106" i="31"/>
  <c r="AA106" i="31"/>
  <c r="Z106" i="31"/>
  <c r="Y106" i="31"/>
  <c r="P106" i="31"/>
  <c r="N106" i="31"/>
  <c r="AI105" i="31"/>
  <c r="AF105" i="31"/>
  <c r="AB105" i="31"/>
  <c r="AA105" i="31"/>
  <c r="Z105" i="31"/>
  <c r="Y105" i="31"/>
  <c r="P105" i="31"/>
  <c r="N105" i="31"/>
  <c r="AI104" i="31"/>
  <c r="AF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P100" i="31"/>
  <c r="N100" i="31"/>
  <c r="AI99" i="31"/>
  <c r="AF99" i="31"/>
  <c r="P99" i="31"/>
  <c r="N99" i="31"/>
  <c r="AI98" i="31"/>
  <c r="AF98" i="31"/>
  <c r="AB98" i="31"/>
  <c r="AA98" i="31"/>
  <c r="Z98" i="31"/>
  <c r="Y98" i="31"/>
  <c r="P98" i="31"/>
  <c r="N98" i="31"/>
  <c r="AI97" i="31"/>
  <c r="AF97" i="31"/>
  <c r="AB97" i="31"/>
  <c r="AA97" i="31"/>
  <c r="Z97" i="31"/>
  <c r="Y97" i="31"/>
  <c r="P97" i="31"/>
  <c r="N97" i="31"/>
  <c r="AI96" i="31"/>
  <c r="AF96" i="31"/>
  <c r="AB96" i="31"/>
  <c r="AA96" i="31"/>
  <c r="Z96" i="31"/>
  <c r="Y96" i="31"/>
  <c r="P96" i="31"/>
  <c r="N96" i="31"/>
  <c r="AI95" i="31"/>
  <c r="AF95" i="31"/>
  <c r="AB95" i="31"/>
  <c r="AA95" i="31"/>
  <c r="Z95" i="31"/>
  <c r="Y95" i="31"/>
  <c r="P95" i="31"/>
  <c r="N95" i="31"/>
  <c r="AI94" i="31"/>
  <c r="AF94" i="31"/>
  <c r="AB94" i="31"/>
  <c r="AA94" i="31"/>
  <c r="Z94" i="31"/>
  <c r="Y94" i="31"/>
  <c r="P94" i="31"/>
  <c r="N94" i="31"/>
  <c r="AI93" i="31"/>
  <c r="AF93" i="31"/>
  <c r="P93" i="31"/>
  <c r="N93" i="31"/>
  <c r="AI92" i="31"/>
  <c r="AF92" i="31"/>
  <c r="AB92" i="31"/>
  <c r="AA92" i="31"/>
  <c r="Z92" i="31"/>
  <c r="Y92" i="31"/>
  <c r="P92" i="31"/>
  <c r="N92" i="31"/>
  <c r="AI91" i="31"/>
  <c r="AF91" i="31"/>
  <c r="AB91" i="31"/>
  <c r="AA91" i="31"/>
  <c r="Z91" i="31"/>
  <c r="Y91" i="31"/>
  <c r="P91" i="31"/>
  <c r="N91" i="31"/>
  <c r="AI90" i="31"/>
  <c r="AF90" i="31"/>
  <c r="AB90" i="31"/>
  <c r="AA90" i="31"/>
  <c r="Z90" i="31"/>
  <c r="Y90" i="31"/>
  <c r="P90" i="31"/>
  <c r="N90" i="31"/>
  <c r="AI89" i="31"/>
  <c r="AF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P84" i="31"/>
  <c r="N84" i="31"/>
  <c r="AI83" i="31"/>
  <c r="AF83" i="31"/>
  <c r="AB83" i="31"/>
  <c r="AA83" i="31"/>
  <c r="Z83" i="31"/>
  <c r="Y83" i="31"/>
  <c r="P83" i="31"/>
  <c r="N83" i="31"/>
  <c r="AI82" i="31"/>
  <c r="AF82" i="31"/>
  <c r="AB82" i="31"/>
  <c r="AA82" i="31"/>
  <c r="Z82" i="31"/>
  <c r="Y82" i="31"/>
  <c r="P82" i="31"/>
  <c r="N82" i="31"/>
  <c r="AI81" i="31"/>
  <c r="AF81" i="31"/>
  <c r="AB81" i="31"/>
  <c r="AA81" i="31"/>
  <c r="Z81" i="31"/>
  <c r="Y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AI77" i="31"/>
  <c r="AF77" i="31"/>
  <c r="AB77" i="31"/>
  <c r="AA77" i="31"/>
  <c r="Z77" i="31"/>
  <c r="Y77" i="31"/>
  <c r="P77" i="31"/>
  <c r="N77" i="31"/>
  <c r="AI76" i="31"/>
  <c r="AF76" i="31"/>
  <c r="AB76" i="31"/>
  <c r="AA76" i="31"/>
  <c r="Z76" i="31"/>
  <c r="Y76" i="31"/>
  <c r="P76" i="31"/>
  <c r="N76" i="31"/>
  <c r="AI75" i="31"/>
  <c r="AF75" i="31"/>
  <c r="AB75" i="31"/>
  <c r="AA75" i="31"/>
  <c r="Z75" i="31"/>
  <c r="Y75" i="31"/>
  <c r="P75" i="31"/>
  <c r="N75" i="31"/>
  <c r="AI74" i="31"/>
  <c r="AF74" i="31"/>
  <c r="AB74" i="31"/>
  <c r="AA74" i="31"/>
  <c r="Z74" i="31"/>
  <c r="Y74" i="31"/>
  <c r="P74" i="31"/>
  <c r="N74" i="31"/>
  <c r="AI73" i="31"/>
  <c r="AF73" i="31"/>
  <c r="P73" i="31"/>
  <c r="N73" i="31"/>
  <c r="AI72" i="31"/>
  <c r="AF72" i="31"/>
  <c r="AB72" i="31"/>
  <c r="AA72" i="31"/>
  <c r="Z72" i="31"/>
  <c r="Y72" i="31"/>
  <c r="P72" i="31"/>
  <c r="N72" i="31"/>
  <c r="AI71" i="31"/>
  <c r="AF71" i="31"/>
  <c r="P71" i="31"/>
  <c r="N71" i="31"/>
  <c r="AI70" i="31"/>
  <c r="AF70" i="31"/>
  <c r="AB70" i="31"/>
  <c r="AA70" i="31"/>
  <c r="Z70" i="31"/>
  <c r="Y70" i="31"/>
  <c r="P70" i="31"/>
  <c r="N70" i="31"/>
  <c r="AI69" i="31"/>
  <c r="AF69" i="31"/>
  <c r="AB69" i="31"/>
  <c r="AA69" i="31"/>
  <c r="Z69" i="31"/>
  <c r="Y69" i="31"/>
  <c r="P69" i="31"/>
  <c r="N69" i="31"/>
  <c r="AI68" i="31"/>
  <c r="AF68" i="31"/>
  <c r="AB68" i="31"/>
  <c r="AA68" i="31"/>
  <c r="Z68" i="31"/>
  <c r="Y68" i="31"/>
  <c r="P68" i="31"/>
  <c r="N68" i="31"/>
  <c r="AI67" i="31"/>
  <c r="AF67" i="31"/>
  <c r="AB67" i="31"/>
  <c r="AA67" i="31"/>
  <c r="Z67" i="31"/>
  <c r="Y67" i="31"/>
  <c r="P67" i="31"/>
  <c r="N67" i="31"/>
  <c r="AI66" i="31"/>
  <c r="AF66" i="31"/>
  <c r="P66" i="31"/>
  <c r="N66" i="31"/>
  <c r="AI65" i="31"/>
  <c r="AF65" i="31"/>
  <c r="AB65" i="31"/>
  <c r="AA65" i="31"/>
  <c r="Z65" i="31"/>
  <c r="Y65" i="31"/>
  <c r="P65" i="31"/>
  <c r="N65" i="31"/>
  <c r="AI64" i="31"/>
  <c r="AF64" i="31"/>
  <c r="P64" i="31"/>
  <c r="N64" i="31"/>
  <c r="AI63" i="31"/>
  <c r="AF63" i="31"/>
  <c r="P63" i="31"/>
  <c r="N63" i="31"/>
  <c r="AI62" i="31"/>
  <c r="AF62" i="31"/>
  <c r="AB62" i="31"/>
  <c r="AA62" i="31"/>
  <c r="Z62" i="31"/>
  <c r="Y62" i="31"/>
  <c r="P62" i="31"/>
  <c r="N62" i="31"/>
  <c r="AI61" i="31"/>
  <c r="AF61" i="31"/>
  <c r="P61" i="31"/>
  <c r="N61" i="31"/>
  <c r="AI60" i="31"/>
  <c r="AF60" i="31"/>
  <c r="P60" i="31"/>
  <c r="N60" i="31"/>
  <c r="AI59" i="31"/>
  <c r="AF59" i="31"/>
  <c r="AB59" i="31"/>
  <c r="AA59" i="31"/>
  <c r="Z59" i="31"/>
  <c r="Y59" i="31"/>
  <c r="P59" i="31"/>
  <c r="N59" i="31"/>
  <c r="AI58" i="31"/>
  <c r="AF58" i="31"/>
  <c r="AB58" i="31"/>
  <c r="AA58" i="31"/>
  <c r="Z58" i="31"/>
  <c r="Y58" i="31"/>
  <c r="P58" i="31"/>
  <c r="N58" i="31"/>
  <c r="AI57" i="31"/>
  <c r="AF57" i="31"/>
  <c r="AB57" i="31"/>
  <c r="AA57" i="31"/>
  <c r="Z57" i="31"/>
  <c r="Y57" i="31"/>
  <c r="P57" i="31"/>
  <c r="N57" i="31"/>
  <c r="AI56" i="31"/>
  <c r="AF56" i="31"/>
  <c r="P56" i="31"/>
  <c r="N56" i="31"/>
  <c r="AI55" i="31"/>
  <c r="AF55" i="31"/>
  <c r="P55" i="31"/>
  <c r="N55" i="31"/>
  <c r="AI54" i="31"/>
  <c r="AF54" i="31"/>
  <c r="AB54" i="31"/>
  <c r="AA54" i="31"/>
  <c r="Z54" i="31"/>
  <c r="Y54" i="31"/>
  <c r="P54" i="31"/>
  <c r="N54" i="31"/>
  <c r="AI53" i="31"/>
  <c r="AF53" i="31"/>
  <c r="AB53" i="31"/>
  <c r="AA53" i="31"/>
  <c r="Z53" i="31"/>
  <c r="Y53" i="31"/>
  <c r="P53" i="31"/>
  <c r="N53" i="31"/>
  <c r="AI52" i="31"/>
  <c r="AF52" i="31"/>
  <c r="P52" i="31"/>
  <c r="N52" i="31"/>
  <c r="AI51" i="31"/>
  <c r="AF51" i="31"/>
  <c r="P51" i="31"/>
  <c r="N51" i="31"/>
  <c r="AI50" i="31"/>
  <c r="AF50" i="31"/>
  <c r="AB50" i="31"/>
  <c r="AA50" i="31"/>
  <c r="Z50" i="31"/>
  <c r="Y50" i="31"/>
  <c r="P50" i="31"/>
  <c r="N50" i="31"/>
  <c r="AI49" i="31"/>
  <c r="AF49" i="31"/>
  <c r="P49" i="31"/>
  <c r="N49" i="31"/>
  <c r="AI48" i="31"/>
  <c r="AF48" i="31"/>
  <c r="AB48" i="31"/>
  <c r="AA48" i="31"/>
  <c r="Z48" i="31"/>
  <c r="Y48" i="31"/>
  <c r="P48" i="31"/>
  <c r="N48" i="31"/>
  <c r="AI47" i="31"/>
  <c r="AF47" i="31"/>
  <c r="P47" i="31"/>
  <c r="N47" i="31"/>
  <c r="AI46" i="31"/>
  <c r="AF46" i="31"/>
  <c r="P46" i="31"/>
  <c r="N46" i="31"/>
  <c r="AI45" i="31"/>
  <c r="AF45" i="31"/>
  <c r="AB45" i="31"/>
  <c r="AA45" i="31"/>
  <c r="Z45" i="31"/>
  <c r="Y45" i="31"/>
  <c r="P45" i="31"/>
  <c r="N45" i="31"/>
  <c r="AI44" i="31"/>
  <c r="AF44" i="31"/>
  <c r="P44" i="31"/>
  <c r="N44" i="31"/>
  <c r="AI43" i="31"/>
  <c r="AF43" i="31"/>
  <c r="AB43" i="31"/>
  <c r="AA43" i="31"/>
  <c r="Z43" i="31"/>
  <c r="Y43" i="31"/>
  <c r="P43" i="31"/>
  <c r="N43" i="31"/>
  <c r="AI42" i="31"/>
  <c r="AF42" i="31"/>
  <c r="AB42" i="31"/>
  <c r="AA42" i="31"/>
  <c r="Z42" i="31"/>
  <c r="Y42" i="31"/>
  <c r="P42" i="31"/>
  <c r="N42" i="31"/>
  <c r="AI41" i="31"/>
  <c r="AF41" i="31"/>
  <c r="P41" i="31"/>
  <c r="N41" i="31"/>
  <c r="AI40" i="31"/>
  <c r="AF40" i="31"/>
  <c r="P40" i="31"/>
  <c r="N40" i="31"/>
  <c r="AI39" i="31"/>
  <c r="AF39" i="31"/>
  <c r="AB39" i="31"/>
  <c r="AA39" i="31"/>
  <c r="Z39" i="31"/>
  <c r="Y39" i="31"/>
  <c r="P39" i="31"/>
  <c r="N39" i="31"/>
  <c r="AI38" i="31"/>
  <c r="AF38" i="31"/>
  <c r="P38" i="31"/>
  <c r="N38" i="31"/>
  <c r="AI37" i="31"/>
  <c r="AF37" i="31"/>
  <c r="P37" i="31"/>
  <c r="N37" i="31"/>
  <c r="AI36" i="31"/>
  <c r="AF36" i="31"/>
  <c r="AB36" i="31"/>
  <c r="AA36" i="31"/>
  <c r="Z36" i="31"/>
  <c r="Y36" i="31"/>
  <c r="P36" i="31"/>
  <c r="N36" i="31"/>
  <c r="AI35" i="31"/>
  <c r="AF35" i="31"/>
  <c r="P35" i="31"/>
  <c r="N35" i="31"/>
  <c r="AI34" i="31"/>
  <c r="AF34" i="31"/>
  <c r="AB34" i="31"/>
  <c r="AA34" i="31"/>
  <c r="Z34" i="31"/>
  <c r="Y34" i="31"/>
  <c r="P34" i="31"/>
  <c r="N34" i="31"/>
  <c r="AI33" i="31"/>
  <c r="AF33" i="31"/>
  <c r="C4" i="31"/>
  <c r="K150" i="31" s="1"/>
  <c r="T150" i="31" s="1"/>
  <c r="P33" i="31"/>
  <c r="N33" i="31"/>
  <c r="AI32" i="31"/>
  <c r="AF32" i="31"/>
  <c r="AB32" i="31"/>
  <c r="AA32" i="31"/>
  <c r="Z32" i="31"/>
  <c r="Y32" i="31"/>
  <c r="P32" i="31"/>
  <c r="N32" i="31"/>
  <c r="AI31" i="31"/>
  <c r="AF31" i="31"/>
  <c r="AB31" i="31"/>
  <c r="AA31" i="31"/>
  <c r="Z31" i="31"/>
  <c r="Y31" i="31"/>
  <c r="P31" i="31"/>
  <c r="N31" i="31"/>
  <c r="AI30" i="31"/>
  <c r="AF30" i="31"/>
  <c r="P30" i="31"/>
  <c r="N30" i="31"/>
  <c r="AI29" i="31"/>
  <c r="AF29" i="31"/>
  <c r="AB29" i="31"/>
  <c r="AA29" i="31"/>
  <c r="Z29" i="31"/>
  <c r="Y29" i="31"/>
  <c r="P29" i="31"/>
  <c r="N29" i="31"/>
  <c r="AI28" i="31"/>
  <c r="AF28" i="31"/>
  <c r="AB28" i="31"/>
  <c r="AA28" i="31"/>
  <c r="Z28" i="31"/>
  <c r="Y28" i="31"/>
  <c r="P28" i="31"/>
  <c r="N28" i="31"/>
  <c r="AI27" i="31"/>
  <c r="AF27" i="31"/>
  <c r="P27" i="31"/>
  <c r="N27" i="31"/>
  <c r="AI26" i="31"/>
  <c r="AF26" i="31"/>
  <c r="P26" i="31"/>
  <c r="N26" i="31"/>
  <c r="AI25" i="31"/>
  <c r="AF25" i="31"/>
  <c r="AB25" i="31"/>
  <c r="AA25" i="31"/>
  <c r="Z25" i="31"/>
  <c r="Y25" i="31"/>
  <c r="P25" i="31"/>
  <c r="N25" i="31"/>
  <c r="AI24" i="31"/>
  <c r="AF24" i="31"/>
  <c r="AB24" i="31"/>
  <c r="AA24" i="31"/>
  <c r="Z24" i="31"/>
  <c r="Y24" i="31"/>
  <c r="P24" i="31"/>
  <c r="N24" i="31"/>
  <c r="AI23" i="31"/>
  <c r="AF23" i="31"/>
  <c r="P23" i="31"/>
  <c r="N23" i="31"/>
  <c r="AI22" i="31"/>
  <c r="AF22" i="31"/>
  <c r="AB22" i="31"/>
  <c r="AA22" i="31"/>
  <c r="Z22" i="31"/>
  <c r="Y22" i="31"/>
  <c r="P22" i="31"/>
  <c r="N22" i="31"/>
  <c r="AI21" i="31"/>
  <c r="AF21" i="31"/>
  <c r="AB21" i="31"/>
  <c r="AA21" i="31"/>
  <c r="Z21" i="31"/>
  <c r="Y21" i="31"/>
  <c r="P21" i="31"/>
  <c r="N21" i="31"/>
  <c r="AI20" i="31"/>
  <c r="AF20" i="31"/>
  <c r="AB20" i="31"/>
  <c r="AA20" i="31"/>
  <c r="Z20" i="31"/>
  <c r="Y20" i="31"/>
  <c r="P20" i="31"/>
  <c r="N20" i="31"/>
  <c r="W4" i="31"/>
  <c r="AY19" i="31" s="1"/>
  <c r="AY27" i="31" s="1"/>
  <c r="AI19" i="31"/>
  <c r="AF19" i="31"/>
  <c r="AB19" i="31"/>
  <c r="P19" i="31"/>
  <c r="N19" i="31"/>
  <c r="AI18" i="31"/>
  <c r="AF18" i="31"/>
  <c r="AB18" i="31"/>
  <c r="AA18" i="31"/>
  <c r="Z18" i="31"/>
  <c r="Y18" i="31"/>
  <c r="P18" i="31"/>
  <c r="N18" i="31"/>
  <c r="AI17" i="31"/>
  <c r="AF17" i="31"/>
  <c r="P17" i="31"/>
  <c r="N17" i="31"/>
  <c r="AI16" i="31"/>
  <c r="AF16" i="31"/>
  <c r="AB16" i="31"/>
  <c r="AA16" i="31"/>
  <c r="Z16" i="31"/>
  <c r="Y16" i="31"/>
  <c r="P16" i="31"/>
  <c r="N16" i="31"/>
  <c r="AA8" i="31"/>
  <c r="AA9" i="31"/>
  <c r="AA11" i="31"/>
  <c r="AA12" i="31"/>
  <c r="AA13" i="31"/>
  <c r="AA15" i="31"/>
  <c r="AA26" i="31"/>
  <c r="AA27" i="31"/>
  <c r="AA30" i="31"/>
  <c r="AA35" i="31"/>
  <c r="AA41" i="31"/>
  <c r="AA49" i="31"/>
  <c r="AA52" i="31"/>
  <c r="AA55" i="31"/>
  <c r="AA60" i="31"/>
  <c r="AA63" i="31"/>
  <c r="AA66" i="31"/>
  <c r="AA71" i="31"/>
  <c r="AI15" i="31"/>
  <c r="AF15" i="31"/>
  <c r="AB15" i="31"/>
  <c r="Z15" i="31"/>
  <c r="Y15" i="31"/>
  <c r="P15" i="31"/>
  <c r="N15" i="31"/>
  <c r="AI14" i="31"/>
  <c r="AF14" i="31"/>
  <c r="AB14" i="31"/>
  <c r="Z14" i="31"/>
  <c r="Y14" i="31"/>
  <c r="P14" i="31"/>
  <c r="N14" i="31"/>
  <c r="AI13" i="31"/>
  <c r="AF13" i="31"/>
  <c r="AB13" i="31"/>
  <c r="Z13" i="31"/>
  <c r="Y13" i="31"/>
  <c r="P13" i="31"/>
  <c r="N13" i="31"/>
  <c r="AI12" i="31"/>
  <c r="AF12" i="31"/>
  <c r="AB12" i="31"/>
  <c r="Z12" i="31"/>
  <c r="Y12" i="31"/>
  <c r="P12" i="31"/>
  <c r="N12" i="31"/>
  <c r="AI11" i="31"/>
  <c r="AF11" i="31"/>
  <c r="AB11" i="31"/>
  <c r="Z11" i="31"/>
  <c r="Y11" i="31"/>
  <c r="P11" i="31"/>
  <c r="N11" i="31"/>
  <c r="AI10" i="31"/>
  <c r="AF10" i="31"/>
  <c r="AB10" i="31"/>
  <c r="Z10" i="31"/>
  <c r="Y10" i="31"/>
  <c r="P10" i="31"/>
  <c r="N10" i="31"/>
  <c r="AI9" i="31"/>
  <c r="AF9" i="31"/>
  <c r="AB9" i="31"/>
  <c r="Z9" i="31"/>
  <c r="Y9" i="31"/>
  <c r="P9" i="31"/>
  <c r="N9" i="31"/>
  <c r="AI8" i="31"/>
  <c r="AB8" i="31"/>
  <c r="Z8" i="31"/>
  <c r="Y8" i="31"/>
  <c r="S8" i="31"/>
  <c r="AD8" i="31" s="1"/>
  <c r="Q8" i="31"/>
  <c r="P8" i="31"/>
  <c r="N8" i="31"/>
  <c r="AH5" i="31"/>
  <c r="W5" i="31"/>
  <c r="AY20" i="31" s="1"/>
  <c r="AY28" i="31" s="1"/>
  <c r="AH4" i="31"/>
  <c r="AH3" i="31"/>
  <c r="W3" i="31"/>
  <c r="B272" i="30"/>
  <c r="A272" i="30"/>
  <c r="P271" i="30"/>
  <c r="B271" i="30"/>
  <c r="A271" i="30"/>
  <c r="P270" i="30"/>
  <c r="B270" i="30"/>
  <c r="A270" i="30"/>
  <c r="P269" i="30"/>
  <c r="B269" i="30"/>
  <c r="A269" i="30"/>
  <c r="P268" i="30"/>
  <c r="B268" i="30"/>
  <c r="A268" i="30"/>
  <c r="P267" i="30"/>
  <c r="B267" i="30"/>
  <c r="A267" i="30"/>
  <c r="P266" i="30"/>
  <c r="B266" i="30"/>
  <c r="A266" i="30"/>
  <c r="P265" i="30"/>
  <c r="B265" i="30"/>
  <c r="A265" i="30"/>
  <c r="P264" i="30"/>
  <c r="B264" i="30"/>
  <c r="A264" i="30"/>
  <c r="P263" i="30"/>
  <c r="B263" i="30"/>
  <c r="A263" i="30"/>
  <c r="P262" i="30"/>
  <c r="B262" i="30"/>
  <c r="A262" i="30"/>
  <c r="P261" i="30"/>
  <c r="B261" i="30"/>
  <c r="A261" i="30"/>
  <c r="P260" i="30"/>
  <c r="B260" i="30"/>
  <c r="A260" i="30"/>
  <c r="P259" i="30"/>
  <c r="B259" i="30"/>
  <c r="A259" i="30"/>
  <c r="P258" i="30"/>
  <c r="B258" i="30"/>
  <c r="A258" i="30"/>
  <c r="P257" i="30"/>
  <c r="B257" i="30"/>
  <c r="A257" i="30"/>
  <c r="P256" i="30"/>
  <c r="B256" i="30"/>
  <c r="A256" i="30"/>
  <c r="P255" i="30"/>
  <c r="B255" i="30"/>
  <c r="A255" i="30"/>
  <c r="P254" i="30"/>
  <c r="B254" i="30"/>
  <c r="A254" i="30"/>
  <c r="P253" i="30"/>
  <c r="B253" i="30"/>
  <c r="A253" i="30"/>
  <c r="P252" i="30"/>
  <c r="B252" i="30"/>
  <c r="A252" i="30"/>
  <c r="P251" i="30"/>
  <c r="B251" i="30"/>
  <c r="A251" i="30"/>
  <c r="P250" i="30"/>
  <c r="B250" i="30"/>
  <c r="A250" i="30"/>
  <c r="P249" i="30"/>
  <c r="B249" i="30"/>
  <c r="A249" i="30"/>
  <c r="P248" i="30"/>
  <c r="B248" i="30"/>
  <c r="A248" i="30"/>
  <c r="P247" i="30"/>
  <c r="B247" i="30"/>
  <c r="A247" i="30"/>
  <c r="P246" i="30"/>
  <c r="B246" i="30"/>
  <c r="A246" i="30"/>
  <c r="P245" i="30"/>
  <c r="B245" i="30"/>
  <c r="A245" i="30"/>
  <c r="P244" i="30"/>
  <c r="B244" i="30"/>
  <c r="A244" i="30"/>
  <c r="P243" i="30"/>
  <c r="B243" i="30"/>
  <c r="A243" i="30"/>
  <c r="P242" i="30"/>
  <c r="L242" i="30"/>
  <c r="H242" i="30"/>
  <c r="B242" i="30"/>
  <c r="A242" i="30"/>
  <c r="P241" i="30"/>
  <c r="L241" i="30"/>
  <c r="H241" i="30"/>
  <c r="B241" i="30"/>
  <c r="A241" i="30"/>
  <c r="P240" i="30"/>
  <c r="L240" i="30"/>
  <c r="H240" i="30"/>
  <c r="B240" i="30"/>
  <c r="A240" i="30"/>
  <c r="P239" i="30"/>
  <c r="L239" i="30"/>
  <c r="H239" i="30"/>
  <c r="B239" i="30"/>
  <c r="A239" i="30"/>
  <c r="P238" i="30"/>
  <c r="L238" i="30"/>
  <c r="H238" i="30"/>
  <c r="B238" i="30"/>
  <c r="A238" i="30"/>
  <c r="AJ237" i="30"/>
  <c r="AI237" i="30"/>
  <c r="P237" i="30"/>
  <c r="L237" i="30"/>
  <c r="H237" i="30"/>
  <c r="B237" i="30"/>
  <c r="A237" i="30"/>
  <c r="AJ236" i="30"/>
  <c r="AI236" i="30"/>
  <c r="P236" i="30"/>
  <c r="L236" i="30"/>
  <c r="H236" i="30"/>
  <c r="B236" i="30"/>
  <c r="A236" i="30"/>
  <c r="AJ235" i="30"/>
  <c r="AI235" i="30"/>
  <c r="P235" i="30"/>
  <c r="L235" i="30"/>
  <c r="H235" i="30"/>
  <c r="B235" i="30"/>
  <c r="A235" i="30"/>
  <c r="AJ234" i="30"/>
  <c r="AI234" i="30"/>
  <c r="P234" i="30"/>
  <c r="L234" i="30"/>
  <c r="H234" i="30"/>
  <c r="B234" i="30"/>
  <c r="A234" i="30"/>
  <c r="AJ233" i="30"/>
  <c r="AI233" i="30"/>
  <c r="P233" i="30"/>
  <c r="L233" i="30"/>
  <c r="H233" i="30"/>
  <c r="B233" i="30"/>
  <c r="A233" i="30"/>
  <c r="AJ232" i="30"/>
  <c r="AI232" i="30"/>
  <c r="P232" i="30"/>
  <c r="L232" i="30"/>
  <c r="H232" i="30"/>
  <c r="B232" i="30"/>
  <c r="A232" i="30"/>
  <c r="AJ231" i="30"/>
  <c r="AI231" i="30"/>
  <c r="P231" i="30"/>
  <c r="L231" i="30"/>
  <c r="H231" i="30"/>
  <c r="B231" i="30"/>
  <c r="A231" i="30"/>
  <c r="AJ230" i="30"/>
  <c r="AI230" i="30"/>
  <c r="P230" i="30"/>
  <c r="L230" i="30"/>
  <c r="H230" i="30"/>
  <c r="B230" i="30"/>
  <c r="A230" i="30"/>
  <c r="AJ229" i="30"/>
  <c r="AI229" i="30"/>
  <c r="P229" i="30"/>
  <c r="L229" i="30"/>
  <c r="H229" i="30"/>
  <c r="B229" i="30"/>
  <c r="A229" i="30"/>
  <c r="AJ228" i="30"/>
  <c r="AI228" i="30"/>
  <c r="P228" i="30"/>
  <c r="L228" i="30"/>
  <c r="H228" i="30"/>
  <c r="B228" i="30"/>
  <c r="A228" i="30"/>
  <c r="AJ227" i="30"/>
  <c r="AI227" i="30"/>
  <c r="P227" i="30"/>
  <c r="L227" i="30"/>
  <c r="H227" i="30"/>
  <c r="B227" i="30"/>
  <c r="A227" i="30"/>
  <c r="AJ226" i="30"/>
  <c r="AI226" i="30"/>
  <c r="P226" i="30"/>
  <c r="L226" i="30"/>
  <c r="H226" i="30"/>
  <c r="B226" i="30"/>
  <c r="A226" i="30"/>
  <c r="AJ225" i="30"/>
  <c r="AI225" i="30"/>
  <c r="P225" i="30"/>
  <c r="L225" i="30"/>
  <c r="H225" i="30"/>
  <c r="B225" i="30"/>
  <c r="A225" i="30"/>
  <c r="AJ224" i="30"/>
  <c r="AI224" i="30"/>
  <c r="P224" i="30"/>
  <c r="L224" i="30"/>
  <c r="H224" i="30"/>
  <c r="B224" i="30"/>
  <c r="A224" i="30"/>
  <c r="AJ223" i="30"/>
  <c r="AI223" i="30"/>
  <c r="P223" i="30"/>
  <c r="L223" i="30"/>
  <c r="H223" i="30"/>
  <c r="B223" i="30"/>
  <c r="A223" i="30"/>
  <c r="AJ222" i="30"/>
  <c r="AI222" i="30"/>
  <c r="P222" i="30"/>
  <c r="L222" i="30"/>
  <c r="H222" i="30"/>
  <c r="B222" i="30"/>
  <c r="A222" i="30"/>
  <c r="AJ221" i="30"/>
  <c r="AI221" i="30"/>
  <c r="P221" i="30"/>
  <c r="L221" i="30"/>
  <c r="H221" i="30"/>
  <c r="B221" i="30"/>
  <c r="A221" i="30"/>
  <c r="AJ220" i="30"/>
  <c r="AI220" i="30"/>
  <c r="P220" i="30"/>
  <c r="L220" i="30"/>
  <c r="H220" i="30"/>
  <c r="B220" i="30"/>
  <c r="A220" i="30"/>
  <c r="AJ219" i="30"/>
  <c r="AI219" i="30"/>
  <c r="P219" i="30"/>
  <c r="L219" i="30"/>
  <c r="H219" i="30"/>
  <c r="B219" i="30"/>
  <c r="A219" i="30"/>
  <c r="AJ218" i="30"/>
  <c r="AI218" i="30"/>
  <c r="P218" i="30"/>
  <c r="L218" i="30"/>
  <c r="H218" i="30"/>
  <c r="B218" i="30"/>
  <c r="A218" i="30"/>
  <c r="AJ217" i="30"/>
  <c r="AI217" i="30"/>
  <c r="P217" i="30"/>
  <c r="L217" i="30"/>
  <c r="J217" i="30"/>
  <c r="H217" i="30"/>
  <c r="B217" i="30"/>
  <c r="A217" i="30"/>
  <c r="AJ216" i="30"/>
  <c r="AI216" i="30"/>
  <c r="P216" i="30"/>
  <c r="L216" i="30"/>
  <c r="J216" i="30"/>
  <c r="H216" i="30"/>
  <c r="B216" i="30"/>
  <c r="A216" i="30"/>
  <c r="AI215" i="30"/>
  <c r="AE215" i="30"/>
  <c r="AJ215" i="30" s="1"/>
  <c r="P215" i="30"/>
  <c r="L215" i="30"/>
  <c r="J215" i="30"/>
  <c r="H215" i="30"/>
  <c r="B215" i="30"/>
  <c r="A215" i="30"/>
  <c r="AE214" i="30"/>
  <c r="AJ214" i="30" s="1"/>
  <c r="AI214" i="30"/>
  <c r="P214" i="30"/>
  <c r="L214" i="30"/>
  <c r="J214" i="30"/>
  <c r="H214" i="30"/>
  <c r="B214" i="30"/>
  <c r="A214" i="30"/>
  <c r="AI213" i="30"/>
  <c r="AE213" i="30"/>
  <c r="AJ213" i="30"/>
  <c r="P213" i="30"/>
  <c r="L213" i="30"/>
  <c r="J213" i="30"/>
  <c r="H213" i="30"/>
  <c r="B213" i="30"/>
  <c r="A213" i="30"/>
  <c r="AE212" i="30"/>
  <c r="AJ212" i="30"/>
  <c r="AI212" i="30"/>
  <c r="P212" i="30"/>
  <c r="L212" i="30"/>
  <c r="J212" i="30"/>
  <c r="H212" i="30"/>
  <c r="B212" i="30"/>
  <c r="A212" i="30"/>
  <c r="AI211" i="30"/>
  <c r="AE211" i="30"/>
  <c r="AJ211" i="30" s="1"/>
  <c r="P211" i="30"/>
  <c r="L211" i="30"/>
  <c r="J211" i="30"/>
  <c r="H211" i="30"/>
  <c r="B211" i="30"/>
  <c r="A211" i="30"/>
  <c r="AI210" i="30"/>
  <c r="AE210" i="30"/>
  <c r="AJ210" i="30" s="1"/>
  <c r="P210" i="30"/>
  <c r="L210" i="30"/>
  <c r="J210" i="30"/>
  <c r="H210" i="30"/>
  <c r="B210" i="30"/>
  <c r="A210" i="30"/>
  <c r="AI209" i="30"/>
  <c r="AE209" i="30"/>
  <c r="AJ209" i="30"/>
  <c r="P209" i="30"/>
  <c r="L209" i="30"/>
  <c r="J209" i="30"/>
  <c r="A209" i="30"/>
  <c r="AI208" i="30"/>
  <c r="AF208" i="30"/>
  <c r="AB208" i="30"/>
  <c r="AA208" i="30"/>
  <c r="Z208" i="30"/>
  <c r="Y208" i="30"/>
  <c r="P208" i="30"/>
  <c r="N208" i="30"/>
  <c r="J208" i="30"/>
  <c r="A208" i="30"/>
  <c r="AI207" i="30"/>
  <c r="AF207" i="30"/>
  <c r="AB207" i="30"/>
  <c r="AA207" i="30"/>
  <c r="Z207" i="30"/>
  <c r="Y207" i="30"/>
  <c r="P207" i="30"/>
  <c r="N207" i="30"/>
  <c r="J207" i="30"/>
  <c r="A207" i="30"/>
  <c r="AI206" i="30"/>
  <c r="AF206" i="30"/>
  <c r="AB206" i="30"/>
  <c r="AA206" i="30"/>
  <c r="Z206" i="30"/>
  <c r="Y206" i="30"/>
  <c r="P206" i="30"/>
  <c r="N206" i="30"/>
  <c r="J206" i="30"/>
  <c r="A206" i="30"/>
  <c r="AI205" i="30"/>
  <c r="AF205" i="30"/>
  <c r="AB205" i="30"/>
  <c r="AA205" i="30"/>
  <c r="Z205" i="30"/>
  <c r="Y205" i="30"/>
  <c r="P205" i="30"/>
  <c r="N205" i="30"/>
  <c r="J205" i="30"/>
  <c r="A205" i="30"/>
  <c r="AI204" i="30"/>
  <c r="AF204" i="30"/>
  <c r="AB204" i="30"/>
  <c r="AA204" i="30"/>
  <c r="Z204" i="30"/>
  <c r="Y204" i="30"/>
  <c r="P204" i="30"/>
  <c r="N204" i="30"/>
  <c r="J204" i="30"/>
  <c r="A204" i="30"/>
  <c r="AI203" i="30"/>
  <c r="AF203" i="30"/>
  <c r="AB203" i="30"/>
  <c r="AA203" i="30"/>
  <c r="Z203" i="30"/>
  <c r="Y203" i="30"/>
  <c r="P203" i="30"/>
  <c r="N203" i="30"/>
  <c r="J203" i="30"/>
  <c r="A203" i="30"/>
  <c r="AI202" i="30"/>
  <c r="AF202" i="30"/>
  <c r="AB202" i="30"/>
  <c r="AA202" i="30"/>
  <c r="Z202" i="30"/>
  <c r="Y202" i="30"/>
  <c r="P202" i="30"/>
  <c r="N202" i="30"/>
  <c r="J202" i="30"/>
  <c r="A202" i="30"/>
  <c r="AI201" i="30"/>
  <c r="AF201" i="30"/>
  <c r="AB201" i="30"/>
  <c r="AA201" i="30"/>
  <c r="Z201" i="30"/>
  <c r="Y201" i="30"/>
  <c r="P201" i="30"/>
  <c r="N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R174" i="30"/>
  <c r="P174" i="30"/>
  <c r="N174" i="30"/>
  <c r="AI173" i="30"/>
  <c r="AF173" i="30"/>
  <c r="AB173" i="30"/>
  <c r="AA173" i="30"/>
  <c r="Z173" i="30"/>
  <c r="Y173" i="30"/>
  <c r="R173" i="30"/>
  <c r="P173" i="30"/>
  <c r="N173" i="30"/>
  <c r="AI172" i="30"/>
  <c r="AF172" i="30"/>
  <c r="AB172" i="30"/>
  <c r="AA172" i="30"/>
  <c r="Z172" i="30"/>
  <c r="Y172" i="30"/>
  <c r="R172" i="30"/>
  <c r="P172" i="30"/>
  <c r="N172" i="30"/>
  <c r="AI171" i="30"/>
  <c r="AF171" i="30"/>
  <c r="AB171" i="30"/>
  <c r="AA171" i="30"/>
  <c r="Z171" i="30"/>
  <c r="Y171" i="30"/>
  <c r="R171" i="30"/>
  <c r="P171" i="30"/>
  <c r="N171" i="30"/>
  <c r="AI170" i="30"/>
  <c r="AF170" i="30"/>
  <c r="AB170" i="30"/>
  <c r="AA170" i="30"/>
  <c r="Z170" i="30"/>
  <c r="Y170" i="30"/>
  <c r="R170" i="30"/>
  <c r="P170" i="30"/>
  <c r="N170" i="30"/>
  <c r="AI169" i="30"/>
  <c r="AF169" i="30"/>
  <c r="AB169" i="30"/>
  <c r="AA169" i="30"/>
  <c r="Z169" i="30"/>
  <c r="Y169" i="30"/>
  <c r="R169" i="30"/>
  <c r="P169" i="30"/>
  <c r="N169" i="30"/>
  <c r="AI168" i="30"/>
  <c r="AF168" i="30"/>
  <c r="AB168" i="30"/>
  <c r="AA168" i="30"/>
  <c r="Z168" i="30"/>
  <c r="Y168" i="30"/>
  <c r="R168" i="30"/>
  <c r="P168" i="30"/>
  <c r="N168" i="30"/>
  <c r="AI167" i="30"/>
  <c r="AF167" i="30"/>
  <c r="AB167" i="30"/>
  <c r="AA167" i="30"/>
  <c r="Z167" i="30"/>
  <c r="Y167" i="30"/>
  <c r="R167" i="30"/>
  <c r="P167" i="30"/>
  <c r="N167" i="30"/>
  <c r="AI166" i="30"/>
  <c r="AF166" i="30"/>
  <c r="AB166" i="30"/>
  <c r="AA166" i="30"/>
  <c r="Z166" i="30"/>
  <c r="Y166" i="30"/>
  <c r="R166" i="30"/>
  <c r="P166" i="30"/>
  <c r="N166" i="30"/>
  <c r="AI165" i="30"/>
  <c r="AF165" i="30"/>
  <c r="AB165" i="30"/>
  <c r="AA165" i="30"/>
  <c r="Z165" i="30"/>
  <c r="Y165" i="30"/>
  <c r="R165" i="30"/>
  <c r="P165" i="30"/>
  <c r="N165" i="30"/>
  <c r="AI164" i="30"/>
  <c r="AF164" i="30"/>
  <c r="AB164" i="30"/>
  <c r="AA164" i="30"/>
  <c r="Z164" i="30"/>
  <c r="Y164" i="30"/>
  <c r="R164" i="30"/>
  <c r="P164" i="30"/>
  <c r="N164" i="30"/>
  <c r="AI163" i="30"/>
  <c r="AF163" i="30"/>
  <c r="AB163" i="30"/>
  <c r="AA163" i="30"/>
  <c r="Z163" i="30"/>
  <c r="Y163" i="30"/>
  <c r="R163" i="30"/>
  <c r="P163" i="30"/>
  <c r="N163" i="30"/>
  <c r="AI162" i="30"/>
  <c r="AF162" i="30"/>
  <c r="AB162" i="30"/>
  <c r="AA162" i="30"/>
  <c r="Z162" i="30"/>
  <c r="Y162" i="30"/>
  <c r="R162" i="30"/>
  <c r="P162" i="30"/>
  <c r="N162" i="30"/>
  <c r="AI161" i="30"/>
  <c r="AF161" i="30"/>
  <c r="AB161" i="30"/>
  <c r="AA161" i="30"/>
  <c r="Z161" i="30"/>
  <c r="Y161" i="30"/>
  <c r="R161" i="30"/>
  <c r="P161" i="30"/>
  <c r="N161" i="30"/>
  <c r="AI160" i="30"/>
  <c r="AF160" i="30"/>
  <c r="AB160" i="30"/>
  <c r="AA160" i="30"/>
  <c r="Z160" i="30"/>
  <c r="Y160" i="30"/>
  <c r="R160" i="30"/>
  <c r="P160" i="30"/>
  <c r="N160" i="30"/>
  <c r="AI159" i="30"/>
  <c r="AF159" i="30"/>
  <c r="AB159" i="30"/>
  <c r="AA159" i="30"/>
  <c r="Z159" i="30"/>
  <c r="Y159" i="30"/>
  <c r="R159" i="30"/>
  <c r="P159" i="30"/>
  <c r="N159" i="30"/>
  <c r="AI158" i="30"/>
  <c r="AF158" i="30"/>
  <c r="AB158" i="30"/>
  <c r="AA158" i="30"/>
  <c r="Z158" i="30"/>
  <c r="Y158" i="30"/>
  <c r="R158" i="30"/>
  <c r="P158" i="30"/>
  <c r="N158" i="30"/>
  <c r="AI157" i="30"/>
  <c r="AF157" i="30"/>
  <c r="AB157" i="30"/>
  <c r="AA157" i="30"/>
  <c r="Z157" i="30"/>
  <c r="Y157" i="30"/>
  <c r="R157" i="30"/>
  <c r="P157" i="30"/>
  <c r="N157" i="30"/>
  <c r="AI156" i="30"/>
  <c r="AF156" i="30"/>
  <c r="AB156" i="30"/>
  <c r="AA156" i="30"/>
  <c r="Z156" i="30"/>
  <c r="Y156" i="30"/>
  <c r="R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AF112" i="30"/>
  <c r="AB112" i="30"/>
  <c r="AA112" i="30"/>
  <c r="Z112" i="30"/>
  <c r="Y112" i="30"/>
  <c r="P112" i="30"/>
  <c r="N112" i="30"/>
  <c r="AI111" i="30"/>
  <c r="AF111" i="30"/>
  <c r="AB111" i="30"/>
  <c r="AA111" i="30"/>
  <c r="Z111" i="30"/>
  <c r="Y111" i="30"/>
  <c r="P111" i="30"/>
  <c r="N111" i="30"/>
  <c r="AI110" i="30"/>
  <c r="AF110" i="30"/>
  <c r="AB110" i="30"/>
  <c r="AA110" i="30"/>
  <c r="Z110" i="30"/>
  <c r="Y110" i="30"/>
  <c r="P110" i="30"/>
  <c r="N110" i="30"/>
  <c r="AI109" i="30"/>
  <c r="AF109" i="30"/>
  <c r="AB109" i="30"/>
  <c r="AA109" i="30"/>
  <c r="Z109" i="30"/>
  <c r="Y109" i="30"/>
  <c r="P109" i="30"/>
  <c r="N109" i="30"/>
  <c r="AI108" i="30"/>
  <c r="AF108" i="30"/>
  <c r="AB108" i="30"/>
  <c r="AA108" i="30"/>
  <c r="Z108" i="30"/>
  <c r="Y108" i="30"/>
  <c r="P108" i="30"/>
  <c r="N108" i="30"/>
  <c r="AI107" i="30"/>
  <c r="AF107" i="30"/>
  <c r="AB107" i="30"/>
  <c r="AA107" i="30"/>
  <c r="Z107" i="30"/>
  <c r="Y107" i="30"/>
  <c r="P107" i="30"/>
  <c r="N107" i="30"/>
  <c r="AI106" i="30"/>
  <c r="AF106" i="30"/>
  <c r="AB106" i="30"/>
  <c r="AA106" i="30"/>
  <c r="Z106" i="30"/>
  <c r="Y106" i="30"/>
  <c r="P106" i="30"/>
  <c r="N106" i="30"/>
  <c r="AI105" i="30"/>
  <c r="AF105" i="30"/>
  <c r="AB105" i="30"/>
  <c r="AA105" i="30"/>
  <c r="Z105" i="30"/>
  <c r="Y105" i="30"/>
  <c r="P105" i="30"/>
  <c r="N105" i="30"/>
  <c r="AI104" i="30"/>
  <c r="AF104" i="30"/>
  <c r="AB104" i="30"/>
  <c r="AA104" i="30"/>
  <c r="Z104" i="30"/>
  <c r="Y104" i="30"/>
  <c r="P104" i="30"/>
  <c r="N104" i="30"/>
  <c r="AI103" i="30"/>
  <c r="AF103" i="30"/>
  <c r="AB103" i="30"/>
  <c r="AA103" i="30"/>
  <c r="Z103" i="30"/>
  <c r="Y103" i="30"/>
  <c r="P103" i="30"/>
  <c r="N103" i="30"/>
  <c r="AI102" i="30"/>
  <c r="AF102" i="30"/>
  <c r="AB102" i="30"/>
  <c r="AA102" i="30"/>
  <c r="Z102" i="30"/>
  <c r="Y102" i="30"/>
  <c r="P102" i="30"/>
  <c r="N102" i="30"/>
  <c r="AI101" i="30"/>
  <c r="AF101" i="30"/>
  <c r="AB101" i="30"/>
  <c r="AA101" i="30"/>
  <c r="Z101" i="30"/>
  <c r="Y101" i="30"/>
  <c r="P101" i="30"/>
  <c r="N101" i="30"/>
  <c r="AI100" i="30"/>
  <c r="AF100" i="30"/>
  <c r="AB100" i="30"/>
  <c r="AA100" i="30"/>
  <c r="Z100" i="30"/>
  <c r="Y100" i="30"/>
  <c r="P100" i="30"/>
  <c r="N100" i="30"/>
  <c r="AI99" i="30"/>
  <c r="AF99" i="30"/>
  <c r="AB99" i="30"/>
  <c r="AA99" i="30"/>
  <c r="Z99" i="30"/>
  <c r="Y99" i="30"/>
  <c r="P99" i="30"/>
  <c r="N99" i="30"/>
  <c r="AI98" i="30"/>
  <c r="AF98" i="30"/>
  <c r="AB98" i="30"/>
  <c r="AA98" i="30"/>
  <c r="Z98" i="30"/>
  <c r="Y98" i="30"/>
  <c r="P98" i="30"/>
  <c r="N98" i="30"/>
  <c r="AI97" i="30"/>
  <c r="AF97" i="30"/>
  <c r="AB97" i="30"/>
  <c r="AA97" i="30"/>
  <c r="Z97" i="30"/>
  <c r="Y97" i="30"/>
  <c r="P97" i="30"/>
  <c r="N97" i="30"/>
  <c r="AI96" i="30"/>
  <c r="AF96" i="30"/>
  <c r="AB96" i="30"/>
  <c r="AA96" i="30"/>
  <c r="Z96" i="30"/>
  <c r="Y96" i="30"/>
  <c r="P96" i="30"/>
  <c r="N96" i="30"/>
  <c r="AI95" i="30"/>
  <c r="AF95" i="30"/>
  <c r="AB95" i="30"/>
  <c r="AA95" i="30"/>
  <c r="Z95" i="30"/>
  <c r="Y95" i="30"/>
  <c r="P95" i="30"/>
  <c r="N95" i="30"/>
  <c r="AI94" i="30"/>
  <c r="AF94" i="30"/>
  <c r="AB94" i="30"/>
  <c r="AA94" i="30"/>
  <c r="Z94" i="30"/>
  <c r="Y94" i="30"/>
  <c r="P94" i="30"/>
  <c r="N94" i="30"/>
  <c r="AI93" i="30"/>
  <c r="AF93" i="30"/>
  <c r="AB93" i="30"/>
  <c r="AA93" i="30"/>
  <c r="Z93" i="30"/>
  <c r="Y93" i="30"/>
  <c r="P93" i="30"/>
  <c r="N93" i="30"/>
  <c r="AI92" i="30"/>
  <c r="AF92" i="30"/>
  <c r="AB92" i="30"/>
  <c r="AA92" i="30"/>
  <c r="Z92" i="30"/>
  <c r="Y92" i="30"/>
  <c r="P92" i="30"/>
  <c r="N92" i="30"/>
  <c r="AI91" i="30"/>
  <c r="AF91" i="30"/>
  <c r="AB91" i="30"/>
  <c r="AA91" i="30"/>
  <c r="Z91" i="30"/>
  <c r="Y91" i="30"/>
  <c r="P91" i="30"/>
  <c r="N91" i="30"/>
  <c r="AI90" i="30"/>
  <c r="AF90" i="30"/>
  <c r="AB90" i="30"/>
  <c r="AA90" i="30"/>
  <c r="Z90" i="30"/>
  <c r="Y90" i="30"/>
  <c r="P90" i="30"/>
  <c r="N90" i="30"/>
  <c r="AI89" i="30"/>
  <c r="AF89" i="30"/>
  <c r="AB89" i="30"/>
  <c r="AA89" i="30"/>
  <c r="Z89" i="30"/>
  <c r="Y89" i="30"/>
  <c r="P89" i="30"/>
  <c r="N89" i="30"/>
  <c r="AI88" i="30"/>
  <c r="AF88" i="30"/>
  <c r="AB88" i="30"/>
  <c r="AA88" i="30"/>
  <c r="Z88" i="30"/>
  <c r="Y88" i="30"/>
  <c r="P88" i="30"/>
  <c r="N88" i="30"/>
  <c r="AI87" i="30"/>
  <c r="AF87" i="30"/>
  <c r="AB87" i="30"/>
  <c r="AA87" i="30"/>
  <c r="Z87" i="30"/>
  <c r="Y87" i="30"/>
  <c r="P87" i="30"/>
  <c r="N87" i="30"/>
  <c r="AI86" i="30"/>
  <c r="AF86" i="30"/>
  <c r="AB86" i="30"/>
  <c r="AA86" i="30"/>
  <c r="Z86" i="30"/>
  <c r="Y86" i="30"/>
  <c r="P86" i="30"/>
  <c r="N86" i="30"/>
  <c r="AI85" i="30"/>
  <c r="AF85" i="30"/>
  <c r="AB85" i="30"/>
  <c r="AA85" i="30"/>
  <c r="Z85" i="30"/>
  <c r="Y85" i="30"/>
  <c r="P85" i="30"/>
  <c r="N85" i="30"/>
  <c r="AI84" i="30"/>
  <c r="AF84" i="30"/>
  <c r="AB84" i="30"/>
  <c r="AA84" i="30"/>
  <c r="Z84" i="30"/>
  <c r="Y84" i="30"/>
  <c r="P84" i="30"/>
  <c r="N84" i="30"/>
  <c r="AI83" i="30"/>
  <c r="AF83" i="30"/>
  <c r="AB83" i="30"/>
  <c r="AA83" i="30"/>
  <c r="Z83" i="30"/>
  <c r="Y83" i="30"/>
  <c r="P83" i="30"/>
  <c r="N83" i="30"/>
  <c r="AI82" i="30"/>
  <c r="AF82" i="30"/>
  <c r="AB82" i="30"/>
  <c r="AA82" i="30"/>
  <c r="Z82" i="30"/>
  <c r="Y82" i="30"/>
  <c r="P82" i="30"/>
  <c r="N82" i="30"/>
  <c r="AI81" i="30"/>
  <c r="AF81" i="30"/>
  <c r="AB81" i="30"/>
  <c r="AA81" i="30"/>
  <c r="Z81" i="30"/>
  <c r="Y81" i="30"/>
  <c r="P81" i="30"/>
  <c r="N81" i="30"/>
  <c r="AI80" i="30"/>
  <c r="AF80" i="30"/>
  <c r="AB80" i="30"/>
  <c r="AA80" i="30"/>
  <c r="Z80" i="30"/>
  <c r="Y80" i="30"/>
  <c r="P80" i="30"/>
  <c r="N80" i="30"/>
  <c r="AI79" i="30"/>
  <c r="AF79" i="30"/>
  <c r="AB79" i="30"/>
  <c r="AA79" i="30"/>
  <c r="Z79" i="30"/>
  <c r="Y79" i="30"/>
  <c r="P79" i="30"/>
  <c r="N79" i="30"/>
  <c r="AI78" i="30"/>
  <c r="AF78" i="30"/>
  <c r="AB78" i="30"/>
  <c r="AA78" i="30"/>
  <c r="Z78" i="30"/>
  <c r="Y78" i="30"/>
  <c r="P78" i="30"/>
  <c r="N78" i="30"/>
  <c r="AI77" i="30"/>
  <c r="AF77" i="30"/>
  <c r="AB77" i="30"/>
  <c r="AA77" i="30"/>
  <c r="Z77" i="30"/>
  <c r="Y77" i="30"/>
  <c r="P77" i="30"/>
  <c r="N77" i="30"/>
  <c r="AI76" i="30"/>
  <c r="AF76" i="30"/>
  <c r="AB76" i="30"/>
  <c r="AA76" i="30"/>
  <c r="Z76" i="30"/>
  <c r="Y76" i="30"/>
  <c r="P76" i="30"/>
  <c r="N76" i="30"/>
  <c r="AI75" i="30"/>
  <c r="AF75" i="30"/>
  <c r="AB75" i="30"/>
  <c r="AA75" i="30"/>
  <c r="Z75" i="30"/>
  <c r="Y75" i="30"/>
  <c r="P75" i="30"/>
  <c r="N75" i="30"/>
  <c r="AI74" i="30"/>
  <c r="AF74" i="30"/>
  <c r="AB74" i="30"/>
  <c r="AA74" i="30"/>
  <c r="Z74" i="30"/>
  <c r="Y74" i="30"/>
  <c r="P74" i="30"/>
  <c r="N74" i="30"/>
  <c r="AI73" i="30"/>
  <c r="AF73" i="30"/>
  <c r="AB73" i="30"/>
  <c r="AA73" i="30"/>
  <c r="Z73" i="30"/>
  <c r="Y73" i="30"/>
  <c r="P73" i="30"/>
  <c r="N73" i="30"/>
  <c r="AI72" i="30"/>
  <c r="AF72" i="30"/>
  <c r="AB72" i="30"/>
  <c r="AA72" i="30"/>
  <c r="Z72" i="30"/>
  <c r="Y72" i="30"/>
  <c r="P72" i="30"/>
  <c r="N72" i="30"/>
  <c r="AI71" i="30"/>
  <c r="AF71" i="30"/>
  <c r="P71" i="30"/>
  <c r="N71" i="30"/>
  <c r="AI70" i="30"/>
  <c r="AF70" i="30"/>
  <c r="AB70" i="30"/>
  <c r="AA70" i="30"/>
  <c r="Z70" i="30"/>
  <c r="Y70" i="30"/>
  <c r="P70" i="30"/>
  <c r="N70" i="30"/>
  <c r="AI69" i="30"/>
  <c r="AF69" i="30"/>
  <c r="AB69" i="30"/>
  <c r="AA69" i="30"/>
  <c r="Z69" i="30"/>
  <c r="Y69" i="30"/>
  <c r="P69" i="30"/>
  <c r="N69" i="30"/>
  <c r="AI68" i="30"/>
  <c r="AF68" i="30"/>
  <c r="AB68" i="30"/>
  <c r="AA68" i="30"/>
  <c r="Z68" i="30"/>
  <c r="Y68" i="30"/>
  <c r="P68" i="30"/>
  <c r="N68" i="30"/>
  <c r="AI67" i="30"/>
  <c r="AF67" i="30"/>
  <c r="AB67" i="30"/>
  <c r="AA67" i="30"/>
  <c r="Z67" i="30"/>
  <c r="Y67" i="30"/>
  <c r="P67" i="30"/>
  <c r="N67" i="30"/>
  <c r="AI66" i="30"/>
  <c r="AF66" i="30"/>
  <c r="P66" i="30"/>
  <c r="N66" i="30"/>
  <c r="AI65" i="30"/>
  <c r="AF65" i="30"/>
  <c r="AB65" i="30"/>
  <c r="AA65" i="30"/>
  <c r="Z65" i="30"/>
  <c r="Y65" i="30"/>
  <c r="P65" i="30"/>
  <c r="N65" i="30"/>
  <c r="AI64" i="30"/>
  <c r="AF64" i="30"/>
  <c r="AB64" i="30"/>
  <c r="AA64" i="30"/>
  <c r="Z64" i="30"/>
  <c r="Y64" i="30"/>
  <c r="P64" i="30"/>
  <c r="N64" i="30"/>
  <c r="AI63" i="30"/>
  <c r="AF63" i="30"/>
  <c r="P63" i="30"/>
  <c r="N63" i="30"/>
  <c r="AI62" i="30"/>
  <c r="AF62" i="30"/>
  <c r="AB62" i="30"/>
  <c r="AA62" i="30"/>
  <c r="Z62" i="30"/>
  <c r="Y62" i="30"/>
  <c r="P62" i="30"/>
  <c r="N62" i="30"/>
  <c r="AI61" i="30"/>
  <c r="AF61" i="30"/>
  <c r="AB61" i="30"/>
  <c r="AA61" i="30"/>
  <c r="Z61" i="30"/>
  <c r="Y61" i="30"/>
  <c r="P61" i="30"/>
  <c r="N61" i="30"/>
  <c r="AI60" i="30"/>
  <c r="AF60" i="30"/>
  <c r="P60" i="30"/>
  <c r="N60" i="30"/>
  <c r="AI59" i="30"/>
  <c r="AF59" i="30"/>
  <c r="AB59" i="30"/>
  <c r="AA59" i="30"/>
  <c r="Z59" i="30"/>
  <c r="Y59" i="30"/>
  <c r="P59" i="30"/>
  <c r="N59" i="30"/>
  <c r="AI58" i="30"/>
  <c r="AF58" i="30"/>
  <c r="AB58" i="30"/>
  <c r="AA58" i="30"/>
  <c r="Z58" i="30"/>
  <c r="Y58" i="30"/>
  <c r="P58" i="30"/>
  <c r="N58" i="30"/>
  <c r="AI57" i="30"/>
  <c r="AF57" i="30"/>
  <c r="AB57" i="30"/>
  <c r="AA57" i="30"/>
  <c r="Z57" i="30"/>
  <c r="Y57" i="30"/>
  <c r="P57" i="30"/>
  <c r="N57" i="30"/>
  <c r="AI56" i="30"/>
  <c r="AF56" i="30"/>
  <c r="AB56" i="30"/>
  <c r="AA56" i="30"/>
  <c r="Z56" i="30"/>
  <c r="Y56" i="30"/>
  <c r="P56" i="30"/>
  <c r="N56" i="30"/>
  <c r="AI55" i="30"/>
  <c r="AF55" i="30"/>
  <c r="P55" i="30"/>
  <c r="N55" i="30"/>
  <c r="AI54" i="30"/>
  <c r="AF54" i="30"/>
  <c r="AB54" i="30"/>
  <c r="AA54" i="30"/>
  <c r="Z54" i="30"/>
  <c r="Y54" i="30"/>
  <c r="P54" i="30"/>
  <c r="N54" i="30"/>
  <c r="AI53" i="30"/>
  <c r="AF53" i="30"/>
  <c r="AB53" i="30"/>
  <c r="AA53" i="30"/>
  <c r="Z53" i="30"/>
  <c r="Y53" i="30"/>
  <c r="P53" i="30"/>
  <c r="N53" i="30"/>
  <c r="AI52" i="30"/>
  <c r="AF52" i="30"/>
  <c r="P52" i="30"/>
  <c r="N52" i="30"/>
  <c r="AI51" i="30"/>
  <c r="AF51" i="30"/>
  <c r="AB51" i="30"/>
  <c r="AA51" i="30"/>
  <c r="Z51" i="30"/>
  <c r="Y51" i="30"/>
  <c r="P51" i="30"/>
  <c r="N51" i="30"/>
  <c r="AI50" i="30"/>
  <c r="AF50" i="30"/>
  <c r="AB50" i="30"/>
  <c r="AA50" i="30"/>
  <c r="Z50" i="30"/>
  <c r="Y50" i="30"/>
  <c r="P50" i="30"/>
  <c r="N50" i="30"/>
  <c r="AI49" i="30"/>
  <c r="AF49" i="30"/>
  <c r="P49" i="30"/>
  <c r="N49" i="30"/>
  <c r="AI48" i="30"/>
  <c r="AF48" i="30"/>
  <c r="AB48" i="30"/>
  <c r="AA48" i="30"/>
  <c r="Z48" i="30"/>
  <c r="Y48" i="30"/>
  <c r="P48" i="30"/>
  <c r="N48" i="30"/>
  <c r="AI47" i="30"/>
  <c r="AF47" i="30"/>
  <c r="AB47" i="30"/>
  <c r="AA47" i="30"/>
  <c r="Z47" i="30"/>
  <c r="Y47" i="30"/>
  <c r="P47" i="30"/>
  <c r="N47" i="30"/>
  <c r="AI46" i="30"/>
  <c r="AF46" i="30"/>
  <c r="AB46" i="30"/>
  <c r="AA46" i="30"/>
  <c r="Z46" i="30"/>
  <c r="Y46" i="30"/>
  <c r="P46" i="30"/>
  <c r="N46" i="30"/>
  <c r="AI45" i="30"/>
  <c r="AF45" i="30"/>
  <c r="AB45" i="30"/>
  <c r="AA45" i="30"/>
  <c r="Z45" i="30"/>
  <c r="Y45" i="30"/>
  <c r="P45" i="30"/>
  <c r="N45" i="30"/>
  <c r="AI44" i="30"/>
  <c r="AF44" i="30"/>
  <c r="P44" i="30"/>
  <c r="N44" i="30"/>
  <c r="AI43" i="30"/>
  <c r="AF43" i="30"/>
  <c r="AB43" i="30"/>
  <c r="AA43" i="30"/>
  <c r="Z43" i="30"/>
  <c r="Y43" i="30"/>
  <c r="P43" i="30"/>
  <c r="N43" i="30"/>
  <c r="AI42" i="30"/>
  <c r="AF42" i="30"/>
  <c r="AB42" i="30"/>
  <c r="AA42" i="30"/>
  <c r="Z42" i="30"/>
  <c r="Y42" i="30"/>
  <c r="P42" i="30"/>
  <c r="N42" i="30"/>
  <c r="AI41" i="30"/>
  <c r="AF41" i="30"/>
  <c r="P41" i="30"/>
  <c r="N41" i="30"/>
  <c r="AI40" i="30"/>
  <c r="AF40" i="30"/>
  <c r="P40" i="30"/>
  <c r="N40" i="30"/>
  <c r="AI39" i="30"/>
  <c r="AF39" i="30"/>
  <c r="AB39" i="30"/>
  <c r="AA39" i="30"/>
  <c r="Z39" i="30"/>
  <c r="Y39" i="30"/>
  <c r="P39" i="30"/>
  <c r="N39" i="30"/>
  <c r="AI38" i="30"/>
  <c r="AF38" i="30"/>
  <c r="AB38" i="30"/>
  <c r="AA38" i="30"/>
  <c r="Z38" i="30"/>
  <c r="Y38" i="30"/>
  <c r="P38" i="30"/>
  <c r="N38" i="30"/>
  <c r="AI37" i="30"/>
  <c r="AF37" i="30"/>
  <c r="AB37" i="30"/>
  <c r="AA37" i="30"/>
  <c r="Z37" i="30"/>
  <c r="Y37" i="30"/>
  <c r="P37" i="30"/>
  <c r="N37" i="30"/>
  <c r="AI36" i="30"/>
  <c r="AF36" i="30"/>
  <c r="AB36" i="30"/>
  <c r="AA36" i="30"/>
  <c r="Z36" i="30"/>
  <c r="Y36" i="30"/>
  <c r="P36" i="30"/>
  <c r="N36" i="30"/>
  <c r="AI35" i="30"/>
  <c r="AF35" i="30"/>
  <c r="P35" i="30"/>
  <c r="N35" i="30"/>
  <c r="AI34" i="30"/>
  <c r="AF34" i="30"/>
  <c r="AB34" i="30"/>
  <c r="AA34" i="30"/>
  <c r="Z34" i="30"/>
  <c r="Y34" i="30"/>
  <c r="P34" i="30"/>
  <c r="N34" i="30"/>
  <c r="AI33" i="30"/>
  <c r="AF33" i="30"/>
  <c r="AB33" i="30"/>
  <c r="AA33" i="30"/>
  <c r="Z33" i="30"/>
  <c r="Y33" i="30"/>
  <c r="P33" i="30"/>
  <c r="N33" i="30"/>
  <c r="AI32" i="30"/>
  <c r="AF32" i="30"/>
  <c r="AB32" i="30"/>
  <c r="AA32" i="30"/>
  <c r="Z32" i="30"/>
  <c r="Y32" i="30"/>
  <c r="P32" i="30"/>
  <c r="N32" i="30"/>
  <c r="AI31" i="30"/>
  <c r="AF31" i="30"/>
  <c r="AB31" i="30"/>
  <c r="AA31" i="30"/>
  <c r="Z31" i="30"/>
  <c r="Y31" i="30"/>
  <c r="P31" i="30"/>
  <c r="N31" i="30"/>
  <c r="C4" i="30"/>
  <c r="K15" i="30" s="1"/>
  <c r="AI30" i="30"/>
  <c r="AF30" i="30"/>
  <c r="P30" i="30"/>
  <c r="N30" i="30"/>
  <c r="AI29" i="30"/>
  <c r="AF29" i="30"/>
  <c r="AB29" i="30"/>
  <c r="AA29" i="30"/>
  <c r="Z29" i="30"/>
  <c r="Y29" i="30"/>
  <c r="P29" i="30"/>
  <c r="N29" i="30"/>
  <c r="AI28" i="30"/>
  <c r="AF28" i="30"/>
  <c r="AB28" i="30"/>
  <c r="AA28" i="30"/>
  <c r="Z28" i="30"/>
  <c r="Y28" i="30"/>
  <c r="P28" i="30"/>
  <c r="N28" i="30"/>
  <c r="AI27" i="30"/>
  <c r="AF27" i="30"/>
  <c r="P27" i="30"/>
  <c r="N27" i="30"/>
  <c r="AI26" i="30"/>
  <c r="AF26" i="30"/>
  <c r="P26" i="30"/>
  <c r="N26" i="30"/>
  <c r="AI25" i="30"/>
  <c r="AF25" i="30"/>
  <c r="AB25" i="30"/>
  <c r="AA25" i="30"/>
  <c r="Z25" i="30"/>
  <c r="Y25" i="30"/>
  <c r="P25" i="30"/>
  <c r="N25" i="30"/>
  <c r="AI24" i="30"/>
  <c r="AF24" i="30"/>
  <c r="P24" i="30"/>
  <c r="N24" i="30"/>
  <c r="AI23" i="30"/>
  <c r="AF23" i="30"/>
  <c r="AB23" i="30"/>
  <c r="AA23" i="30"/>
  <c r="Z23" i="30"/>
  <c r="Y23" i="30"/>
  <c r="P23" i="30"/>
  <c r="N23" i="30"/>
  <c r="AI22" i="30"/>
  <c r="AF22" i="30"/>
  <c r="AB22" i="30"/>
  <c r="AA22" i="30"/>
  <c r="Z22" i="30"/>
  <c r="Y22" i="30"/>
  <c r="P22" i="30"/>
  <c r="N22" i="30"/>
  <c r="AI21" i="30"/>
  <c r="AF21" i="30"/>
  <c r="P21" i="30"/>
  <c r="N21" i="30"/>
  <c r="AI20" i="30"/>
  <c r="AF20" i="30"/>
  <c r="AB20" i="30"/>
  <c r="AA20" i="30"/>
  <c r="Z20" i="30"/>
  <c r="Y20" i="30"/>
  <c r="P20" i="30"/>
  <c r="N20" i="30"/>
  <c r="AI19" i="30"/>
  <c r="AF19" i="30"/>
  <c r="AB19" i="30"/>
  <c r="AA19" i="30"/>
  <c r="Z19" i="30"/>
  <c r="Y19" i="30"/>
  <c r="P19" i="30"/>
  <c r="N19" i="30"/>
  <c r="W3" i="30"/>
  <c r="AY18" i="30"/>
  <c r="AY26" i="30" s="1"/>
  <c r="AI18" i="30"/>
  <c r="AF18" i="30"/>
  <c r="AB18" i="30"/>
  <c r="AA18" i="30"/>
  <c r="Z18" i="30"/>
  <c r="Y18" i="30"/>
  <c r="P18" i="30"/>
  <c r="N18" i="30"/>
  <c r="AI17" i="30"/>
  <c r="AF17" i="30"/>
  <c r="P17" i="30"/>
  <c r="N17" i="30"/>
  <c r="AI16" i="30"/>
  <c r="AF16" i="30"/>
  <c r="AB16" i="30"/>
  <c r="AA16" i="30"/>
  <c r="Z16" i="30"/>
  <c r="Y16" i="30"/>
  <c r="P16" i="30"/>
  <c r="N16" i="30"/>
  <c r="AI15" i="30"/>
  <c r="AF15" i="30"/>
  <c r="P15" i="30"/>
  <c r="N15" i="30"/>
  <c r="AI14" i="30"/>
  <c r="AF14" i="30"/>
  <c r="P14" i="30"/>
  <c r="N14" i="30"/>
  <c r="AI13" i="30"/>
  <c r="AF13" i="30"/>
  <c r="AB13" i="30"/>
  <c r="AA13" i="30"/>
  <c r="Z13" i="30"/>
  <c r="Y13" i="30"/>
  <c r="P13" i="30"/>
  <c r="N13" i="30"/>
  <c r="AI12" i="30"/>
  <c r="AF12" i="30"/>
  <c r="AB12" i="30"/>
  <c r="AA12" i="30"/>
  <c r="Z12" i="30"/>
  <c r="Y12" i="30"/>
  <c r="P12" i="30"/>
  <c r="N12" i="30"/>
  <c r="AI11" i="30"/>
  <c r="AF11" i="30"/>
  <c r="P11" i="30"/>
  <c r="N11" i="30"/>
  <c r="AI10" i="30"/>
  <c r="AF10" i="30"/>
  <c r="AB10" i="30"/>
  <c r="AA10" i="30"/>
  <c r="Z10" i="30"/>
  <c r="Y10" i="30"/>
  <c r="P10" i="30"/>
  <c r="N10" i="30"/>
  <c r="AI9" i="30"/>
  <c r="AF9" i="30"/>
  <c r="AB9" i="30"/>
  <c r="AA9" i="30"/>
  <c r="Z9" i="30"/>
  <c r="Y9" i="30"/>
  <c r="P9" i="30"/>
  <c r="N9" i="30"/>
  <c r="AI8" i="30"/>
  <c r="AB8" i="30"/>
  <c r="AA8" i="30"/>
  <c r="Z8" i="30"/>
  <c r="Y8" i="30"/>
  <c r="Q8" i="30"/>
  <c r="P8" i="30"/>
  <c r="N8" i="30"/>
  <c r="AH5" i="30"/>
  <c r="W5" i="30"/>
  <c r="AH4" i="30"/>
  <c r="W4" i="30"/>
  <c r="AY19" i="30" s="1"/>
  <c r="AY27" i="30" s="1"/>
  <c r="AH3" i="30"/>
  <c r="BB18" i="30"/>
  <c r="B272" i="29"/>
  <c r="A272" i="29"/>
  <c r="P271" i="29"/>
  <c r="B271" i="29"/>
  <c r="A271" i="29"/>
  <c r="P270" i="29"/>
  <c r="B270" i="29"/>
  <c r="A270" i="29"/>
  <c r="P269" i="29"/>
  <c r="B269" i="29"/>
  <c r="A269" i="29"/>
  <c r="P268" i="29"/>
  <c r="B268" i="29"/>
  <c r="A268" i="29"/>
  <c r="P267" i="29"/>
  <c r="B267" i="29"/>
  <c r="A267" i="29"/>
  <c r="P266" i="29"/>
  <c r="B266" i="29"/>
  <c r="A266" i="29"/>
  <c r="P265" i="29"/>
  <c r="B265" i="29"/>
  <c r="A265" i="29"/>
  <c r="P264" i="29"/>
  <c r="B264" i="29"/>
  <c r="A264" i="29"/>
  <c r="P263" i="29"/>
  <c r="B263" i="29"/>
  <c r="A263" i="29"/>
  <c r="P262" i="29"/>
  <c r="B262" i="29"/>
  <c r="A262" i="29"/>
  <c r="P261" i="29"/>
  <c r="B261" i="29"/>
  <c r="A261" i="29"/>
  <c r="P260" i="29"/>
  <c r="B260" i="29"/>
  <c r="A260" i="29"/>
  <c r="P259" i="29"/>
  <c r="B259" i="29"/>
  <c r="A259" i="29"/>
  <c r="P258" i="29"/>
  <c r="B258" i="29"/>
  <c r="A258" i="29"/>
  <c r="P257" i="29"/>
  <c r="B257" i="29"/>
  <c r="A257" i="29"/>
  <c r="P256" i="29"/>
  <c r="B256" i="29"/>
  <c r="A256" i="29"/>
  <c r="P255" i="29"/>
  <c r="B255" i="29"/>
  <c r="A255" i="29"/>
  <c r="P254" i="29"/>
  <c r="B254" i="29"/>
  <c r="A254" i="29"/>
  <c r="P253" i="29"/>
  <c r="B253" i="29"/>
  <c r="A253" i="29"/>
  <c r="P252" i="29"/>
  <c r="B252" i="29"/>
  <c r="A252" i="29"/>
  <c r="P251" i="29"/>
  <c r="B251" i="29"/>
  <c r="A251" i="29"/>
  <c r="P250" i="29"/>
  <c r="B250" i="29"/>
  <c r="A250" i="29"/>
  <c r="P249" i="29"/>
  <c r="B249" i="29"/>
  <c r="A249" i="29"/>
  <c r="P248" i="29"/>
  <c r="B248" i="29"/>
  <c r="A248" i="29"/>
  <c r="P247" i="29"/>
  <c r="B247" i="29"/>
  <c r="A247" i="29"/>
  <c r="P246" i="29"/>
  <c r="B246" i="29"/>
  <c r="A246" i="29"/>
  <c r="P245" i="29"/>
  <c r="B245" i="29"/>
  <c r="A245" i="29"/>
  <c r="P244" i="29"/>
  <c r="B244" i="29"/>
  <c r="A244" i="29"/>
  <c r="P243" i="29"/>
  <c r="B243" i="29"/>
  <c r="A243" i="29"/>
  <c r="P242" i="29"/>
  <c r="H242" i="29"/>
  <c r="B242" i="29"/>
  <c r="A242" i="29"/>
  <c r="P241" i="29"/>
  <c r="H241" i="29"/>
  <c r="B241" i="29"/>
  <c r="A241" i="29"/>
  <c r="P240" i="29"/>
  <c r="H240" i="29"/>
  <c r="B240" i="29"/>
  <c r="A240" i="29"/>
  <c r="P239" i="29"/>
  <c r="H239" i="29"/>
  <c r="B239" i="29"/>
  <c r="A239" i="29"/>
  <c r="P238" i="29"/>
  <c r="H238" i="29"/>
  <c r="B238" i="29"/>
  <c r="A238" i="29"/>
  <c r="P237" i="29"/>
  <c r="A237" i="29"/>
  <c r="P236" i="29"/>
  <c r="A236" i="29"/>
  <c r="P235" i="29"/>
  <c r="A235" i="29"/>
  <c r="P234" i="29"/>
  <c r="A234" i="29"/>
  <c r="P233" i="29"/>
  <c r="A233" i="29"/>
  <c r="P232" i="29"/>
  <c r="A232" i="29"/>
  <c r="P231" i="29"/>
  <c r="A231" i="29"/>
  <c r="P230" i="29"/>
  <c r="A230" i="29"/>
  <c r="P229" i="29"/>
  <c r="A229" i="29"/>
  <c r="P228" i="29"/>
  <c r="A228" i="29"/>
  <c r="P227" i="29"/>
  <c r="A227" i="29"/>
  <c r="P226" i="29"/>
  <c r="A226" i="29"/>
  <c r="P225" i="29"/>
  <c r="A225" i="29"/>
  <c r="P224" i="29"/>
  <c r="A224" i="29"/>
  <c r="P223" i="29"/>
  <c r="A223" i="29"/>
  <c r="P222" i="29"/>
  <c r="A222" i="29"/>
  <c r="P221" i="29"/>
  <c r="A221" i="29"/>
  <c r="P220" i="29"/>
  <c r="A220" i="29"/>
  <c r="P219" i="29"/>
  <c r="A219" i="29"/>
  <c r="P218" i="29"/>
  <c r="A218" i="29"/>
  <c r="P217" i="29"/>
  <c r="J217" i="29"/>
  <c r="A217" i="29"/>
  <c r="P216" i="29"/>
  <c r="J216" i="29"/>
  <c r="A216" i="29"/>
  <c r="P215" i="29"/>
  <c r="J215" i="29"/>
  <c r="A215" i="29"/>
  <c r="P214" i="29"/>
  <c r="J214" i="29"/>
  <c r="A214" i="29"/>
  <c r="P213" i="29"/>
  <c r="J213" i="29"/>
  <c r="A213" i="29"/>
  <c r="P212" i="29"/>
  <c r="J212" i="29"/>
  <c r="A212" i="29"/>
  <c r="P211" i="29"/>
  <c r="J211" i="29"/>
  <c r="A211" i="29"/>
  <c r="P210" i="29"/>
  <c r="J210" i="29"/>
  <c r="A210" i="29"/>
  <c r="P209" i="29"/>
  <c r="J209" i="29"/>
  <c r="A209" i="29"/>
  <c r="AI208" i="29"/>
  <c r="AF208" i="29"/>
  <c r="AB208" i="29"/>
  <c r="AA208" i="29"/>
  <c r="Z208" i="29"/>
  <c r="Y208" i="29"/>
  <c r="P208" i="29"/>
  <c r="N208" i="29"/>
  <c r="J208" i="29"/>
  <c r="A208" i="29"/>
  <c r="AI207" i="29"/>
  <c r="AF207" i="29"/>
  <c r="AB207" i="29"/>
  <c r="AA207" i="29"/>
  <c r="Z207" i="29"/>
  <c r="Y207" i="29"/>
  <c r="P207" i="29"/>
  <c r="N207" i="29"/>
  <c r="J207" i="29"/>
  <c r="A207" i="29"/>
  <c r="AI206" i="29"/>
  <c r="AF206" i="29"/>
  <c r="AB206" i="29"/>
  <c r="AA206" i="29"/>
  <c r="Z206" i="29"/>
  <c r="Y206" i="29"/>
  <c r="P206" i="29"/>
  <c r="N206" i="29"/>
  <c r="J206" i="29"/>
  <c r="A206" i="29"/>
  <c r="AI205" i="29"/>
  <c r="AF205" i="29"/>
  <c r="AB205" i="29"/>
  <c r="AA205" i="29"/>
  <c r="Z205" i="29"/>
  <c r="Y205" i="29"/>
  <c r="P205" i="29"/>
  <c r="N205" i="29"/>
  <c r="J205" i="29"/>
  <c r="A205" i="29"/>
  <c r="AI204" i="29"/>
  <c r="AF204" i="29"/>
  <c r="AB204" i="29"/>
  <c r="AA204" i="29"/>
  <c r="Z204" i="29"/>
  <c r="Y204" i="29"/>
  <c r="P204" i="29"/>
  <c r="N204" i="29"/>
  <c r="J204" i="29"/>
  <c r="A204" i="29"/>
  <c r="AI203" i="29"/>
  <c r="AF203" i="29"/>
  <c r="AB203" i="29"/>
  <c r="AA203" i="29"/>
  <c r="Z203" i="29"/>
  <c r="Y203" i="29"/>
  <c r="P203" i="29"/>
  <c r="N203" i="29"/>
  <c r="J203" i="29"/>
  <c r="A203" i="29"/>
  <c r="AI202" i="29"/>
  <c r="AF202" i="29"/>
  <c r="AB202" i="29"/>
  <c r="AA202" i="29"/>
  <c r="Z202" i="29"/>
  <c r="Y202" i="29"/>
  <c r="P202" i="29"/>
  <c r="N202" i="29"/>
  <c r="J202" i="29"/>
  <c r="A202" i="29"/>
  <c r="AI201" i="29"/>
  <c r="AF201" i="29"/>
  <c r="AB201" i="29"/>
  <c r="AA201" i="29"/>
  <c r="Z201" i="29"/>
  <c r="Y201" i="29"/>
  <c r="P201" i="29"/>
  <c r="N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R174" i="29"/>
  <c r="P174" i="29"/>
  <c r="N174" i="29"/>
  <c r="AI173" i="29"/>
  <c r="AF173" i="29"/>
  <c r="AB173" i="29"/>
  <c r="AA173" i="29"/>
  <c r="Z173" i="29"/>
  <c r="Y173" i="29"/>
  <c r="R173" i="29"/>
  <c r="P173" i="29"/>
  <c r="N173" i="29"/>
  <c r="AI172" i="29"/>
  <c r="AF172" i="29"/>
  <c r="AB172" i="29"/>
  <c r="AA172" i="29"/>
  <c r="Z172" i="29"/>
  <c r="Y172" i="29"/>
  <c r="R172" i="29"/>
  <c r="P172" i="29"/>
  <c r="N172" i="29"/>
  <c r="AI171" i="29"/>
  <c r="AF171" i="29"/>
  <c r="AB171" i="29"/>
  <c r="AA171" i="29"/>
  <c r="Z171" i="29"/>
  <c r="Y171" i="29"/>
  <c r="R171" i="29"/>
  <c r="P171" i="29"/>
  <c r="N171" i="29"/>
  <c r="AI170" i="29"/>
  <c r="AF170" i="29"/>
  <c r="AB170" i="29"/>
  <c r="AA170" i="29"/>
  <c r="Z170" i="29"/>
  <c r="Y170" i="29"/>
  <c r="R170" i="29"/>
  <c r="P170" i="29"/>
  <c r="N170" i="29"/>
  <c r="AI169" i="29"/>
  <c r="AF169" i="29"/>
  <c r="AB169" i="29"/>
  <c r="AA169" i="29"/>
  <c r="Z169" i="29"/>
  <c r="Y169" i="29"/>
  <c r="R169" i="29"/>
  <c r="P169" i="29"/>
  <c r="N169" i="29"/>
  <c r="AI168" i="29"/>
  <c r="AF168" i="29"/>
  <c r="AB168" i="29"/>
  <c r="AA168" i="29"/>
  <c r="Z168" i="29"/>
  <c r="Y168" i="29"/>
  <c r="R168" i="29"/>
  <c r="P168" i="29"/>
  <c r="N168" i="29"/>
  <c r="AI167" i="29"/>
  <c r="AF167" i="29"/>
  <c r="AB167" i="29"/>
  <c r="AA167" i="29"/>
  <c r="Z167" i="29"/>
  <c r="Y167" i="29"/>
  <c r="R167" i="29"/>
  <c r="P167" i="29"/>
  <c r="N167" i="29"/>
  <c r="AI166" i="29"/>
  <c r="AF166" i="29"/>
  <c r="AB166" i="29"/>
  <c r="AA166" i="29"/>
  <c r="Z166" i="29"/>
  <c r="Y166" i="29"/>
  <c r="R166" i="29"/>
  <c r="P166" i="29"/>
  <c r="N166" i="29"/>
  <c r="AI165" i="29"/>
  <c r="AF165" i="29"/>
  <c r="AB165" i="29"/>
  <c r="AA165" i="29"/>
  <c r="Z165" i="29"/>
  <c r="Y165" i="29"/>
  <c r="R165" i="29"/>
  <c r="P165" i="29"/>
  <c r="N165" i="29"/>
  <c r="AI164" i="29"/>
  <c r="AF164" i="29"/>
  <c r="AB164" i="29"/>
  <c r="AA164" i="29"/>
  <c r="Z164" i="29"/>
  <c r="Y164" i="29"/>
  <c r="R164" i="29"/>
  <c r="P164" i="29"/>
  <c r="N164" i="29"/>
  <c r="AI163" i="29"/>
  <c r="AF163" i="29"/>
  <c r="AB163" i="29"/>
  <c r="AA163" i="29"/>
  <c r="Z163" i="29"/>
  <c r="Y163" i="29"/>
  <c r="R163" i="29"/>
  <c r="P163" i="29"/>
  <c r="N163" i="29"/>
  <c r="AI162" i="29"/>
  <c r="AF162" i="29"/>
  <c r="AB162" i="29"/>
  <c r="AA162" i="29"/>
  <c r="Z162" i="29"/>
  <c r="Y162" i="29"/>
  <c r="R162" i="29"/>
  <c r="P162" i="29"/>
  <c r="N162" i="29"/>
  <c r="AI161" i="29"/>
  <c r="AF161" i="29"/>
  <c r="AB161" i="29"/>
  <c r="AA161" i="29"/>
  <c r="Z161" i="29"/>
  <c r="Y161" i="29"/>
  <c r="R161" i="29"/>
  <c r="P161" i="29"/>
  <c r="N161" i="29"/>
  <c r="AI160" i="29"/>
  <c r="AF160" i="29"/>
  <c r="AB160" i="29"/>
  <c r="AA160" i="29"/>
  <c r="Z160" i="29"/>
  <c r="Y160" i="29"/>
  <c r="R160" i="29"/>
  <c r="P160" i="29"/>
  <c r="N160" i="29"/>
  <c r="AI159" i="29"/>
  <c r="AF159" i="29"/>
  <c r="AB159" i="29"/>
  <c r="AA159" i="29"/>
  <c r="Z159" i="29"/>
  <c r="Y159" i="29"/>
  <c r="R159" i="29"/>
  <c r="P159" i="29"/>
  <c r="N159" i="29"/>
  <c r="AI158" i="29"/>
  <c r="AF158" i="29"/>
  <c r="AB158" i="29"/>
  <c r="AA158" i="29"/>
  <c r="Z158" i="29"/>
  <c r="Y158" i="29"/>
  <c r="R158" i="29"/>
  <c r="P158" i="29"/>
  <c r="N158" i="29"/>
  <c r="AI157" i="29"/>
  <c r="AF157" i="29"/>
  <c r="AB157" i="29"/>
  <c r="AA157" i="29"/>
  <c r="Z157" i="29"/>
  <c r="Y157" i="29"/>
  <c r="R157" i="29"/>
  <c r="P157" i="29"/>
  <c r="N157" i="29"/>
  <c r="AI156" i="29"/>
  <c r="AF156" i="29"/>
  <c r="AB156" i="29"/>
  <c r="AA156" i="29"/>
  <c r="Z156" i="29"/>
  <c r="Y156" i="29"/>
  <c r="R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P101" i="29"/>
  <c r="N101" i="29"/>
  <c r="AI100" i="29"/>
  <c r="AF100" i="29"/>
  <c r="AB100" i="29"/>
  <c r="AA100" i="29"/>
  <c r="Z100" i="29"/>
  <c r="Y100" i="29"/>
  <c r="P100" i="29"/>
  <c r="N100" i="29"/>
  <c r="AI99" i="29"/>
  <c r="AF99" i="29"/>
  <c r="AB99" i="29"/>
  <c r="AA99" i="29"/>
  <c r="Z99" i="29"/>
  <c r="Y99" i="29"/>
  <c r="P99" i="29"/>
  <c r="N99" i="29"/>
  <c r="AI98" i="29"/>
  <c r="AF98" i="29"/>
  <c r="AB98" i="29"/>
  <c r="AA98" i="29"/>
  <c r="Z98" i="29"/>
  <c r="Y98" i="29"/>
  <c r="P98" i="29"/>
  <c r="N98" i="29"/>
  <c r="AI97" i="29"/>
  <c r="AF97" i="29"/>
  <c r="AB97" i="29"/>
  <c r="AA97" i="29"/>
  <c r="Z97" i="29"/>
  <c r="Y97" i="29"/>
  <c r="P97" i="29"/>
  <c r="N97" i="29"/>
  <c r="AI96" i="29"/>
  <c r="AF96" i="29"/>
  <c r="AB96" i="29"/>
  <c r="AA96" i="29"/>
  <c r="Z96" i="29"/>
  <c r="Y96" i="29"/>
  <c r="P96" i="29"/>
  <c r="N96" i="29"/>
  <c r="AI95" i="29"/>
  <c r="AF95" i="29"/>
  <c r="AB95" i="29"/>
  <c r="AA95" i="29"/>
  <c r="Z95" i="29"/>
  <c r="Y95" i="29"/>
  <c r="P95" i="29"/>
  <c r="N95" i="29"/>
  <c r="AI94" i="29"/>
  <c r="AF94" i="29"/>
  <c r="AB94" i="29"/>
  <c r="AA94" i="29"/>
  <c r="Z94" i="29"/>
  <c r="Y94" i="29"/>
  <c r="P94" i="29"/>
  <c r="N94" i="29"/>
  <c r="AI93" i="29"/>
  <c r="AF93" i="29"/>
  <c r="AB93" i="29"/>
  <c r="AA93" i="29"/>
  <c r="Z93" i="29"/>
  <c r="Y93" i="29"/>
  <c r="P93" i="29"/>
  <c r="N93" i="29"/>
  <c r="AI92" i="29"/>
  <c r="AF92" i="29"/>
  <c r="AB92" i="29"/>
  <c r="AA92" i="29"/>
  <c r="Z92" i="29"/>
  <c r="Y92" i="29"/>
  <c r="P92" i="29"/>
  <c r="N92" i="29"/>
  <c r="AI91" i="29"/>
  <c r="AF91" i="29"/>
  <c r="AB91" i="29"/>
  <c r="AA91" i="29"/>
  <c r="Z91" i="29"/>
  <c r="Y91" i="29"/>
  <c r="P91" i="29"/>
  <c r="N91" i="29"/>
  <c r="AI90" i="29"/>
  <c r="AF90" i="29"/>
  <c r="AB90" i="29"/>
  <c r="AA90" i="29"/>
  <c r="Z90" i="29"/>
  <c r="Y90" i="29"/>
  <c r="P90" i="29"/>
  <c r="N90" i="29"/>
  <c r="AI89" i="29"/>
  <c r="AF89" i="29"/>
  <c r="AB89" i="29"/>
  <c r="AA89" i="29"/>
  <c r="Z89" i="29"/>
  <c r="Y89" i="29"/>
  <c r="P89" i="29"/>
  <c r="N89" i="29"/>
  <c r="AI88" i="29"/>
  <c r="AF88" i="29"/>
  <c r="AB88" i="29"/>
  <c r="AA88" i="29"/>
  <c r="Z88" i="29"/>
  <c r="Y88" i="29"/>
  <c r="P88" i="29"/>
  <c r="N88" i="29"/>
  <c r="AI87" i="29"/>
  <c r="AF87" i="29"/>
  <c r="P87" i="29"/>
  <c r="N87" i="29"/>
  <c r="AI86" i="29"/>
  <c r="AF86" i="29"/>
  <c r="P86" i="29"/>
  <c r="N86" i="29"/>
  <c r="AI85" i="29"/>
  <c r="AF85" i="29"/>
  <c r="P85" i="29"/>
  <c r="N85" i="29"/>
  <c r="AI84" i="29"/>
  <c r="AF84" i="29"/>
  <c r="AB84" i="29"/>
  <c r="AA84" i="29"/>
  <c r="Z84" i="29"/>
  <c r="Y84" i="29"/>
  <c r="P84" i="29"/>
  <c r="N84" i="29"/>
  <c r="AI83" i="29"/>
  <c r="AF83" i="29"/>
  <c r="AB83" i="29"/>
  <c r="AA83" i="29"/>
  <c r="Z83" i="29"/>
  <c r="Y83" i="29"/>
  <c r="P83" i="29"/>
  <c r="N83" i="29"/>
  <c r="AI82" i="29"/>
  <c r="AF82" i="29"/>
  <c r="AB82" i="29"/>
  <c r="AA82" i="29"/>
  <c r="Z82" i="29"/>
  <c r="Y82" i="29"/>
  <c r="P82" i="29"/>
  <c r="N82" i="29"/>
  <c r="AI81" i="29"/>
  <c r="AF81" i="29"/>
  <c r="AB81" i="29"/>
  <c r="AA81" i="29"/>
  <c r="Z81" i="29"/>
  <c r="Y81" i="29"/>
  <c r="P81" i="29"/>
  <c r="N81" i="29"/>
  <c r="AI80" i="29"/>
  <c r="AF80" i="29"/>
  <c r="AB80" i="29"/>
  <c r="AA80" i="29"/>
  <c r="Z80" i="29"/>
  <c r="Y80" i="29"/>
  <c r="P80" i="29"/>
  <c r="N80" i="29"/>
  <c r="AI79" i="29"/>
  <c r="AF79" i="29"/>
  <c r="AB79" i="29"/>
  <c r="AA79" i="29"/>
  <c r="Z79" i="29"/>
  <c r="Y79" i="29"/>
  <c r="P79" i="29"/>
  <c r="N79" i="29"/>
  <c r="AI78" i="29"/>
  <c r="AF78" i="29"/>
  <c r="AB78" i="29"/>
  <c r="AA78" i="29"/>
  <c r="Z78" i="29"/>
  <c r="Y78" i="29"/>
  <c r="P78" i="29"/>
  <c r="N78" i="29"/>
  <c r="AI77" i="29"/>
  <c r="AF77" i="29"/>
  <c r="AB77" i="29"/>
  <c r="AA77" i="29"/>
  <c r="Z77" i="29"/>
  <c r="Y77" i="29"/>
  <c r="P77" i="29"/>
  <c r="N77" i="29"/>
  <c r="AI76" i="29"/>
  <c r="AF76" i="29"/>
  <c r="AB76" i="29"/>
  <c r="AA76" i="29"/>
  <c r="Z76" i="29"/>
  <c r="Y76" i="29"/>
  <c r="P76" i="29"/>
  <c r="N76" i="29"/>
  <c r="AI75" i="29"/>
  <c r="AF75" i="29"/>
  <c r="AB75" i="29"/>
  <c r="AA75" i="29"/>
  <c r="Z75" i="29"/>
  <c r="Y75" i="29"/>
  <c r="P75" i="29"/>
  <c r="N75" i="29"/>
  <c r="AI74" i="29"/>
  <c r="AF74" i="29"/>
  <c r="AB74" i="29"/>
  <c r="AA74" i="29"/>
  <c r="Z74" i="29"/>
  <c r="Y74" i="29"/>
  <c r="P74" i="29"/>
  <c r="N74" i="29"/>
  <c r="AI73" i="29"/>
  <c r="AF73" i="29"/>
  <c r="AB73" i="29"/>
  <c r="AA73" i="29"/>
  <c r="Z73" i="29"/>
  <c r="Y73" i="29"/>
  <c r="P73" i="29"/>
  <c r="N73" i="29"/>
  <c r="AI72" i="29"/>
  <c r="AF72" i="29"/>
  <c r="AB72" i="29"/>
  <c r="AA72" i="29"/>
  <c r="Z72" i="29"/>
  <c r="Y72" i="29"/>
  <c r="P72" i="29"/>
  <c r="N72" i="29"/>
  <c r="AI71" i="29"/>
  <c r="AF71" i="29"/>
  <c r="P71" i="29"/>
  <c r="N71" i="29"/>
  <c r="AI70" i="29"/>
  <c r="AF70" i="29"/>
  <c r="AB70" i="29"/>
  <c r="AA70" i="29"/>
  <c r="Z70" i="29"/>
  <c r="Y70" i="29"/>
  <c r="P70" i="29"/>
  <c r="N70" i="29"/>
  <c r="AI69" i="29"/>
  <c r="AF69" i="29"/>
  <c r="AB69" i="29"/>
  <c r="AA69" i="29"/>
  <c r="Z69" i="29"/>
  <c r="Y69" i="29"/>
  <c r="P69" i="29"/>
  <c r="N69" i="29"/>
  <c r="AI68" i="29"/>
  <c r="AF68" i="29"/>
  <c r="AB68" i="29"/>
  <c r="AA68" i="29"/>
  <c r="Z68" i="29"/>
  <c r="Y68" i="29"/>
  <c r="P68" i="29"/>
  <c r="N68" i="29"/>
  <c r="AI67" i="29"/>
  <c r="AF67" i="29"/>
  <c r="AB67" i="29"/>
  <c r="AA67" i="29"/>
  <c r="Z67" i="29"/>
  <c r="Y67" i="29"/>
  <c r="P67" i="29"/>
  <c r="N67" i="29"/>
  <c r="AI66" i="29"/>
  <c r="AF66" i="29"/>
  <c r="P66" i="29"/>
  <c r="N66" i="29"/>
  <c r="AI65" i="29"/>
  <c r="AF65" i="29"/>
  <c r="AB65" i="29"/>
  <c r="AA65" i="29"/>
  <c r="Z65" i="29"/>
  <c r="Y65" i="29"/>
  <c r="P65" i="29"/>
  <c r="N65" i="29"/>
  <c r="AI64" i="29"/>
  <c r="AF64" i="29"/>
  <c r="AB64" i="29"/>
  <c r="AA64" i="29"/>
  <c r="Z64" i="29"/>
  <c r="Y64" i="29"/>
  <c r="P64" i="29"/>
  <c r="N64" i="29"/>
  <c r="AI63" i="29"/>
  <c r="AF63" i="29"/>
  <c r="P63" i="29"/>
  <c r="N63" i="29"/>
  <c r="AI62" i="29"/>
  <c r="AF62" i="29"/>
  <c r="AB62" i="29"/>
  <c r="AA62" i="29"/>
  <c r="Z62" i="29"/>
  <c r="Y62" i="29"/>
  <c r="P62" i="29"/>
  <c r="N62" i="29"/>
  <c r="AI61" i="29"/>
  <c r="AF61" i="29"/>
  <c r="AB61" i="29"/>
  <c r="AA61" i="29"/>
  <c r="Z61" i="29"/>
  <c r="Y61" i="29"/>
  <c r="P61" i="29"/>
  <c r="N61" i="29"/>
  <c r="AI60" i="29"/>
  <c r="AF60" i="29"/>
  <c r="P60" i="29"/>
  <c r="N60" i="29"/>
  <c r="AI59" i="29"/>
  <c r="AF59" i="29"/>
  <c r="AB59" i="29"/>
  <c r="AA59" i="29"/>
  <c r="Z59" i="29"/>
  <c r="Y59" i="29"/>
  <c r="P59" i="29"/>
  <c r="N59" i="29"/>
  <c r="AI58" i="29"/>
  <c r="AF58" i="29"/>
  <c r="AB58" i="29"/>
  <c r="AA58" i="29"/>
  <c r="Z58" i="29"/>
  <c r="Y58" i="29"/>
  <c r="P58" i="29"/>
  <c r="N58" i="29"/>
  <c r="AI57" i="29"/>
  <c r="AF57" i="29"/>
  <c r="AB57" i="29"/>
  <c r="AA57" i="29"/>
  <c r="Z57" i="29"/>
  <c r="Y57" i="29"/>
  <c r="P57" i="29"/>
  <c r="N57" i="29"/>
  <c r="AI56" i="29"/>
  <c r="AF56" i="29"/>
  <c r="AB56" i="29"/>
  <c r="AA56" i="29"/>
  <c r="Z56" i="29"/>
  <c r="Y56" i="29"/>
  <c r="P56" i="29"/>
  <c r="N56" i="29"/>
  <c r="AI55" i="29"/>
  <c r="AF55" i="29"/>
  <c r="P55" i="29"/>
  <c r="N55" i="29"/>
  <c r="AI54" i="29"/>
  <c r="AF54" i="29"/>
  <c r="AB54" i="29"/>
  <c r="AA54" i="29"/>
  <c r="Z54" i="29"/>
  <c r="Y54" i="29"/>
  <c r="P54" i="29"/>
  <c r="N54" i="29"/>
  <c r="AI53" i="29"/>
  <c r="AF53" i="29"/>
  <c r="AB53" i="29"/>
  <c r="AA53" i="29"/>
  <c r="Z53" i="29"/>
  <c r="Y53" i="29"/>
  <c r="P53" i="29"/>
  <c r="N53" i="29"/>
  <c r="AI52" i="29"/>
  <c r="AF52" i="29"/>
  <c r="P52" i="29"/>
  <c r="N52" i="29"/>
  <c r="AI51" i="29"/>
  <c r="AF51" i="29"/>
  <c r="AB51" i="29"/>
  <c r="AA51" i="29"/>
  <c r="Z51" i="29"/>
  <c r="Y51" i="29"/>
  <c r="P51" i="29"/>
  <c r="N51" i="29"/>
  <c r="AI50" i="29"/>
  <c r="AF50" i="29"/>
  <c r="AB50" i="29"/>
  <c r="AA50" i="29"/>
  <c r="Z50" i="29"/>
  <c r="Y50" i="29"/>
  <c r="P50" i="29"/>
  <c r="N50" i="29"/>
  <c r="AI49" i="29"/>
  <c r="AF49" i="29"/>
  <c r="P49" i="29"/>
  <c r="N49" i="29"/>
  <c r="AI48" i="29"/>
  <c r="AF48" i="29"/>
  <c r="AB48" i="29"/>
  <c r="AA48" i="29"/>
  <c r="Z48" i="29"/>
  <c r="Y48" i="29"/>
  <c r="P48" i="29"/>
  <c r="N48" i="29"/>
  <c r="AI47" i="29"/>
  <c r="AF47" i="29"/>
  <c r="AB47" i="29"/>
  <c r="AA47" i="29"/>
  <c r="Z47" i="29"/>
  <c r="Y47" i="29"/>
  <c r="P47" i="29"/>
  <c r="N47" i="29"/>
  <c r="AI46" i="29"/>
  <c r="AF46" i="29"/>
  <c r="AB46" i="29"/>
  <c r="AA46" i="29"/>
  <c r="Z46" i="29"/>
  <c r="Y46" i="29"/>
  <c r="P46" i="29"/>
  <c r="N46" i="29"/>
  <c r="AI45" i="29"/>
  <c r="AF45" i="29"/>
  <c r="AB45" i="29"/>
  <c r="AA45" i="29"/>
  <c r="Z45" i="29"/>
  <c r="Y45" i="29"/>
  <c r="P45" i="29"/>
  <c r="N45" i="29"/>
  <c r="AI44" i="29"/>
  <c r="AF44" i="29"/>
  <c r="P44" i="29"/>
  <c r="N44" i="29"/>
  <c r="AI43" i="29"/>
  <c r="AF43" i="29"/>
  <c r="AB43" i="29"/>
  <c r="AA43" i="29"/>
  <c r="Z43" i="29"/>
  <c r="Y43" i="29"/>
  <c r="P43" i="29"/>
  <c r="N43" i="29"/>
  <c r="AI42" i="29"/>
  <c r="AF42" i="29"/>
  <c r="AB42" i="29"/>
  <c r="AA42" i="29"/>
  <c r="Z42" i="29"/>
  <c r="Y42" i="29"/>
  <c r="P42" i="29"/>
  <c r="N42" i="29"/>
  <c r="AI41" i="29"/>
  <c r="AF41" i="29"/>
  <c r="P41" i="29"/>
  <c r="N41" i="29"/>
  <c r="AI40" i="29"/>
  <c r="AF40" i="29"/>
  <c r="P40" i="29"/>
  <c r="N40" i="29"/>
  <c r="AI39" i="29"/>
  <c r="AF39" i="29"/>
  <c r="AB39" i="29"/>
  <c r="AA39" i="29"/>
  <c r="Z39" i="29"/>
  <c r="Y39" i="29"/>
  <c r="P39" i="29"/>
  <c r="N39" i="29"/>
  <c r="AI38" i="29"/>
  <c r="AF38" i="29"/>
  <c r="AB38" i="29"/>
  <c r="AA38" i="29"/>
  <c r="Z38" i="29"/>
  <c r="Y38" i="29"/>
  <c r="P38" i="29"/>
  <c r="N38" i="29"/>
  <c r="AI37" i="29"/>
  <c r="AF37" i="29"/>
  <c r="AB37" i="29"/>
  <c r="AA37" i="29"/>
  <c r="Z37" i="29"/>
  <c r="Y37" i="29"/>
  <c r="P37" i="29"/>
  <c r="N37" i="29"/>
  <c r="AI36" i="29"/>
  <c r="AF36" i="29"/>
  <c r="AB36" i="29"/>
  <c r="AA36" i="29"/>
  <c r="Z36" i="29"/>
  <c r="Y36" i="29"/>
  <c r="P36" i="29"/>
  <c r="N36" i="29"/>
  <c r="AI35" i="29"/>
  <c r="AF35" i="29"/>
  <c r="P35" i="29"/>
  <c r="N35" i="29"/>
  <c r="AI34" i="29"/>
  <c r="AF34" i="29"/>
  <c r="AB34" i="29"/>
  <c r="AA34" i="29"/>
  <c r="Z34" i="29"/>
  <c r="Y34" i="29"/>
  <c r="P34" i="29"/>
  <c r="N34" i="29"/>
  <c r="AI33" i="29"/>
  <c r="AF33" i="29"/>
  <c r="K33" i="29"/>
  <c r="T33" i="29" s="1"/>
  <c r="AB33" i="29"/>
  <c r="AA33" i="29"/>
  <c r="Z33" i="29"/>
  <c r="Y33" i="29"/>
  <c r="P33" i="29"/>
  <c r="N33" i="29"/>
  <c r="AI32" i="29"/>
  <c r="AF32" i="29"/>
  <c r="AB32" i="29"/>
  <c r="AA32" i="29"/>
  <c r="Z32" i="29"/>
  <c r="Y32" i="29"/>
  <c r="P32" i="29"/>
  <c r="N32" i="29"/>
  <c r="AI31" i="29"/>
  <c r="AF31" i="29"/>
  <c r="K31" i="29"/>
  <c r="T31" i="29" s="1"/>
  <c r="AB31" i="29"/>
  <c r="AA31" i="29"/>
  <c r="Z31" i="29"/>
  <c r="Y31" i="29"/>
  <c r="P31" i="29"/>
  <c r="N31" i="29"/>
  <c r="AI30" i="29"/>
  <c r="AF30" i="29"/>
  <c r="P30" i="29"/>
  <c r="N30" i="29"/>
  <c r="AI29" i="29"/>
  <c r="AF29" i="29"/>
  <c r="K29" i="29"/>
  <c r="AE29" i="29" s="1"/>
  <c r="AB29" i="29"/>
  <c r="AA29" i="29"/>
  <c r="Z29" i="29"/>
  <c r="Y29" i="29"/>
  <c r="P29" i="29"/>
  <c r="N29" i="29"/>
  <c r="AI28" i="29"/>
  <c r="AF28" i="29"/>
  <c r="K28" i="29"/>
  <c r="T28" i="29" s="1"/>
  <c r="AB28" i="29"/>
  <c r="AA28" i="29"/>
  <c r="Z28" i="29"/>
  <c r="Y28" i="29"/>
  <c r="P28" i="29"/>
  <c r="N28" i="29"/>
  <c r="AI27" i="29"/>
  <c r="AF27" i="29"/>
  <c r="P27" i="29"/>
  <c r="N27" i="29"/>
  <c r="AI26" i="29"/>
  <c r="AF26" i="29"/>
  <c r="P26" i="29"/>
  <c r="N26" i="29"/>
  <c r="AI25" i="29"/>
  <c r="AF25" i="29"/>
  <c r="AB25" i="29"/>
  <c r="AA25" i="29"/>
  <c r="Z25" i="29"/>
  <c r="Y25" i="29"/>
  <c r="P25" i="29"/>
  <c r="N25" i="29"/>
  <c r="AI24" i="29"/>
  <c r="AF24" i="29"/>
  <c r="K24" i="29"/>
  <c r="AE24" i="29" s="1"/>
  <c r="Z24" i="29"/>
  <c r="Y24" i="29"/>
  <c r="P24" i="29"/>
  <c r="N24" i="29"/>
  <c r="AI23" i="29"/>
  <c r="AF23" i="29"/>
  <c r="AB23" i="29"/>
  <c r="AA23" i="29"/>
  <c r="Z23" i="29"/>
  <c r="Y23" i="29"/>
  <c r="P23" i="29"/>
  <c r="N23" i="29"/>
  <c r="AI22" i="29"/>
  <c r="AF22" i="29"/>
  <c r="AB22" i="29"/>
  <c r="AA22" i="29"/>
  <c r="Z22" i="29"/>
  <c r="Y22" i="29"/>
  <c r="P22" i="29"/>
  <c r="N22" i="29"/>
  <c r="AI21" i="29"/>
  <c r="AF21" i="29"/>
  <c r="K21" i="29"/>
  <c r="T21" i="29" s="1"/>
  <c r="AB21" i="29"/>
  <c r="AA21" i="29"/>
  <c r="Z21" i="29"/>
  <c r="Y21" i="29"/>
  <c r="P21" i="29"/>
  <c r="N21" i="29"/>
  <c r="W5" i="29"/>
  <c r="AY20" i="29" s="1"/>
  <c r="AY28" i="29" s="1"/>
  <c r="AI20" i="29"/>
  <c r="AF20" i="29"/>
  <c r="P20" i="29"/>
  <c r="N20" i="29"/>
  <c r="AI19" i="29"/>
  <c r="AF19" i="29"/>
  <c r="AB19" i="29"/>
  <c r="AA19" i="29"/>
  <c r="Z19" i="29"/>
  <c r="Y19" i="29"/>
  <c r="P19" i="29"/>
  <c r="N19" i="29"/>
  <c r="AI18" i="29"/>
  <c r="AF18" i="29"/>
  <c r="AB18" i="29"/>
  <c r="AA18" i="29"/>
  <c r="Z18" i="29"/>
  <c r="Y18" i="29"/>
  <c r="P18" i="29"/>
  <c r="N18" i="29"/>
  <c r="AI17" i="29"/>
  <c r="AF17" i="29"/>
  <c r="AB17" i="29"/>
  <c r="AA17" i="29"/>
  <c r="Z17" i="29"/>
  <c r="Y17" i="29"/>
  <c r="P17" i="29"/>
  <c r="N17" i="29"/>
  <c r="AI16" i="29"/>
  <c r="AF16" i="29"/>
  <c r="AB16" i="29"/>
  <c r="AA16" i="29"/>
  <c r="Z16" i="29"/>
  <c r="Y16" i="29"/>
  <c r="P16" i="29"/>
  <c r="N16" i="29"/>
  <c r="AI15" i="29"/>
  <c r="AF15" i="29"/>
  <c r="Z15" i="29"/>
  <c r="Y15" i="29"/>
  <c r="P15" i="29"/>
  <c r="N15" i="29"/>
  <c r="AI14" i="29"/>
  <c r="AF14" i="29"/>
  <c r="AB14" i="29"/>
  <c r="AA14" i="29"/>
  <c r="Z14" i="29"/>
  <c r="Y14" i="29"/>
  <c r="P14" i="29"/>
  <c r="N14" i="29"/>
  <c r="AI13" i="29"/>
  <c r="AF13" i="29"/>
  <c r="AB13" i="29"/>
  <c r="AA13" i="29"/>
  <c r="Z13" i="29"/>
  <c r="Y13" i="29"/>
  <c r="P13" i="29"/>
  <c r="N13" i="29"/>
  <c r="AI12" i="29"/>
  <c r="AF12" i="29"/>
  <c r="AB12" i="29"/>
  <c r="AA12" i="29"/>
  <c r="Z12" i="29"/>
  <c r="Y12" i="29"/>
  <c r="P12" i="29"/>
  <c r="N12" i="29"/>
  <c r="AI11" i="29"/>
  <c r="AF11" i="29"/>
  <c r="Z11" i="29"/>
  <c r="Y11" i="29"/>
  <c r="P11" i="29"/>
  <c r="N11" i="29"/>
  <c r="AI10" i="29"/>
  <c r="AF10" i="29"/>
  <c r="AB10" i="29"/>
  <c r="AA10" i="29"/>
  <c r="Z10" i="29"/>
  <c r="Y10" i="29"/>
  <c r="P10" i="29"/>
  <c r="N10" i="29"/>
  <c r="AI9" i="29"/>
  <c r="AF9" i="29"/>
  <c r="AB9" i="29"/>
  <c r="AA9" i="29"/>
  <c r="Z9" i="29"/>
  <c r="Y9" i="29"/>
  <c r="P9" i="29"/>
  <c r="N9" i="29"/>
  <c r="AI8" i="29"/>
  <c r="AB8" i="29"/>
  <c r="AA8" i="29"/>
  <c r="Z8" i="29"/>
  <c r="Y8" i="29"/>
  <c r="Q8" i="29"/>
  <c r="P8" i="29"/>
  <c r="N8" i="29"/>
  <c r="AH5" i="29"/>
  <c r="AH4" i="29"/>
  <c r="W4" i="29"/>
  <c r="AY19" i="29" s="1"/>
  <c r="AY27" i="29" s="1"/>
  <c r="K34" i="29"/>
  <c r="AE34" i="29" s="1"/>
  <c r="AH3" i="29"/>
  <c r="W3" i="29"/>
  <c r="BB18" i="29" s="1"/>
  <c r="BB26" i="29" s="1"/>
  <c r="B272" i="28"/>
  <c r="A272" i="28"/>
  <c r="P271" i="28"/>
  <c r="B271" i="28"/>
  <c r="A271" i="28"/>
  <c r="P270" i="28"/>
  <c r="B270" i="28"/>
  <c r="A270" i="28"/>
  <c r="P269" i="28"/>
  <c r="B269" i="28"/>
  <c r="A269" i="28"/>
  <c r="P268" i="28"/>
  <c r="B268" i="28"/>
  <c r="A268" i="28"/>
  <c r="P267" i="28"/>
  <c r="B267" i="28"/>
  <c r="A267" i="28"/>
  <c r="P266" i="28"/>
  <c r="B266" i="28"/>
  <c r="A266" i="28"/>
  <c r="P265" i="28"/>
  <c r="B265" i="28"/>
  <c r="A265" i="28"/>
  <c r="P264" i="28"/>
  <c r="B264" i="28"/>
  <c r="A264" i="28"/>
  <c r="P263" i="28"/>
  <c r="B263" i="28"/>
  <c r="A263" i="28"/>
  <c r="P262" i="28"/>
  <c r="B262" i="28"/>
  <c r="A262" i="28"/>
  <c r="P261" i="28"/>
  <c r="B261" i="28"/>
  <c r="A261" i="28"/>
  <c r="P260" i="28"/>
  <c r="B260" i="28"/>
  <c r="A260" i="28"/>
  <c r="P259" i="28"/>
  <c r="B259" i="28"/>
  <c r="A259" i="28"/>
  <c r="P258" i="28"/>
  <c r="B258" i="28"/>
  <c r="A258" i="28"/>
  <c r="P257" i="28"/>
  <c r="B257" i="28"/>
  <c r="A257" i="28"/>
  <c r="P256" i="28"/>
  <c r="B256" i="28"/>
  <c r="A256" i="28"/>
  <c r="P255" i="28"/>
  <c r="B255" i="28"/>
  <c r="A255" i="28"/>
  <c r="P254" i="28"/>
  <c r="B254" i="28"/>
  <c r="A254" i="28"/>
  <c r="P253" i="28"/>
  <c r="B253" i="28"/>
  <c r="A253" i="28"/>
  <c r="P252" i="28"/>
  <c r="B252" i="28"/>
  <c r="A252" i="28"/>
  <c r="P251" i="28"/>
  <c r="B251" i="28"/>
  <c r="A251" i="28"/>
  <c r="P250" i="28"/>
  <c r="B250" i="28"/>
  <c r="A250" i="28"/>
  <c r="P249" i="28"/>
  <c r="B249" i="28"/>
  <c r="A249" i="28"/>
  <c r="P248" i="28"/>
  <c r="B248" i="28"/>
  <c r="A248" i="28"/>
  <c r="P247" i="28"/>
  <c r="B247" i="28"/>
  <c r="A247" i="28"/>
  <c r="P246" i="28"/>
  <c r="B246" i="28"/>
  <c r="A246" i="28"/>
  <c r="P245" i="28"/>
  <c r="B245" i="28"/>
  <c r="A245" i="28"/>
  <c r="P244" i="28"/>
  <c r="B244" i="28"/>
  <c r="A244" i="28"/>
  <c r="P243" i="28"/>
  <c r="B243" i="28"/>
  <c r="A243" i="28"/>
  <c r="P242" i="28"/>
  <c r="L242" i="28"/>
  <c r="H9" i="28"/>
  <c r="H11" i="28"/>
  <c r="H12" i="28"/>
  <c r="C4" i="28"/>
  <c r="K72" i="28" s="1"/>
  <c r="K28" i="28"/>
  <c r="K57" i="28"/>
  <c r="H8" i="28"/>
  <c r="H235" i="28"/>
  <c r="H236" i="28"/>
  <c r="H237" i="28"/>
  <c r="H238" i="28"/>
  <c r="H239" i="28"/>
  <c r="H240" i="28"/>
  <c r="H241" i="28"/>
  <c r="H242" i="28"/>
  <c r="B242" i="28"/>
  <c r="A242" i="28"/>
  <c r="P241" i="28"/>
  <c r="L241" i="28"/>
  <c r="B241" i="28"/>
  <c r="A241" i="28"/>
  <c r="P240" i="28"/>
  <c r="L240" i="28"/>
  <c r="B240" i="28"/>
  <c r="A240" i="28"/>
  <c r="P239" i="28"/>
  <c r="L239" i="28"/>
  <c r="B239" i="28"/>
  <c r="A239" i="28"/>
  <c r="P238" i="28"/>
  <c r="L238" i="28"/>
  <c r="B238" i="28"/>
  <c r="A238" i="28"/>
  <c r="AJ237" i="28"/>
  <c r="AI237" i="28"/>
  <c r="P237" i="28"/>
  <c r="L237" i="28"/>
  <c r="B237" i="28"/>
  <c r="A237" i="28"/>
  <c r="AJ236" i="28"/>
  <c r="AI236" i="28"/>
  <c r="P236" i="28"/>
  <c r="L236" i="28"/>
  <c r="B236" i="28"/>
  <c r="A236" i="28"/>
  <c r="AJ235" i="28"/>
  <c r="AI235" i="28"/>
  <c r="P235" i="28"/>
  <c r="L235" i="28"/>
  <c r="B235" i="28"/>
  <c r="A235" i="28"/>
  <c r="AJ234" i="28"/>
  <c r="AI234" i="28"/>
  <c r="P234" i="28"/>
  <c r="L234" i="28"/>
  <c r="A234" i="28"/>
  <c r="AJ233" i="28"/>
  <c r="AI233" i="28"/>
  <c r="P233" i="28"/>
  <c r="L233" i="28"/>
  <c r="A233" i="28"/>
  <c r="AJ232" i="28"/>
  <c r="AI232" i="28"/>
  <c r="P232" i="28"/>
  <c r="L232" i="28"/>
  <c r="A232" i="28"/>
  <c r="AJ231" i="28"/>
  <c r="AI231" i="28"/>
  <c r="P231" i="28"/>
  <c r="L231" i="28"/>
  <c r="A231" i="28"/>
  <c r="AJ230" i="28"/>
  <c r="AI230" i="28"/>
  <c r="P230" i="28"/>
  <c r="L230" i="28"/>
  <c r="A230" i="28"/>
  <c r="AJ229" i="28"/>
  <c r="AI229" i="28"/>
  <c r="P229" i="28"/>
  <c r="L229" i="28"/>
  <c r="A229" i="28"/>
  <c r="AJ228" i="28"/>
  <c r="AI228" i="28"/>
  <c r="P228" i="28"/>
  <c r="L228" i="28"/>
  <c r="A228" i="28"/>
  <c r="AJ227" i="28"/>
  <c r="AI227" i="28"/>
  <c r="P227" i="28"/>
  <c r="L227" i="28"/>
  <c r="A227" i="28"/>
  <c r="AJ226" i="28"/>
  <c r="AI226" i="28"/>
  <c r="P226" i="28"/>
  <c r="L226" i="28"/>
  <c r="A226" i="28"/>
  <c r="AJ225" i="28"/>
  <c r="AI225" i="28"/>
  <c r="P225" i="28"/>
  <c r="L225" i="28"/>
  <c r="A225" i="28"/>
  <c r="AJ224" i="28"/>
  <c r="AI224" i="28"/>
  <c r="P224" i="28"/>
  <c r="L224" i="28"/>
  <c r="A224" i="28"/>
  <c r="AJ223" i="28"/>
  <c r="AI223" i="28"/>
  <c r="P223" i="28"/>
  <c r="L223" i="28"/>
  <c r="A223" i="28"/>
  <c r="AJ222" i="28"/>
  <c r="AI222" i="28"/>
  <c r="P222" i="28"/>
  <c r="L222" i="28"/>
  <c r="A222" i="28"/>
  <c r="AJ221" i="28"/>
  <c r="AI221" i="28"/>
  <c r="P221" i="28"/>
  <c r="L221" i="28"/>
  <c r="A221" i="28"/>
  <c r="AJ220" i="28"/>
  <c r="AI220" i="28"/>
  <c r="P220" i="28"/>
  <c r="L220" i="28"/>
  <c r="A220" i="28"/>
  <c r="AJ219" i="28"/>
  <c r="AI219" i="28"/>
  <c r="P219" i="28"/>
  <c r="L219" i="28"/>
  <c r="A219" i="28"/>
  <c r="AJ218" i="28"/>
  <c r="AI218" i="28"/>
  <c r="P218" i="28"/>
  <c r="L218" i="28"/>
  <c r="A218" i="28"/>
  <c r="AJ217" i="28"/>
  <c r="AI217" i="28"/>
  <c r="P217" i="28"/>
  <c r="L217" i="28"/>
  <c r="J217" i="28"/>
  <c r="A217" i="28"/>
  <c r="AJ216" i="28"/>
  <c r="AI216" i="28"/>
  <c r="P216" i="28"/>
  <c r="L216" i="28"/>
  <c r="J216" i="28"/>
  <c r="A216" i="28"/>
  <c r="AI215" i="28"/>
  <c r="AE215" i="28"/>
  <c r="AJ215" i="28"/>
  <c r="P215" i="28"/>
  <c r="L215" i="28"/>
  <c r="J215" i="28"/>
  <c r="A215" i="28"/>
  <c r="AI214" i="28"/>
  <c r="AE214" i="28"/>
  <c r="AJ214" i="28"/>
  <c r="P214" i="28"/>
  <c r="L214" i="28"/>
  <c r="J214" i="28"/>
  <c r="A214" i="28"/>
  <c r="AI213" i="28"/>
  <c r="AE213" i="28"/>
  <c r="AJ213" i="28"/>
  <c r="P213" i="28"/>
  <c r="L213" i="28"/>
  <c r="J213" i="28"/>
  <c r="A213" i="28"/>
  <c r="AI212" i="28"/>
  <c r="AE212" i="28"/>
  <c r="AJ212" i="28"/>
  <c r="P212" i="28"/>
  <c r="L212" i="28"/>
  <c r="J212" i="28"/>
  <c r="A212" i="28"/>
  <c r="AI211" i="28"/>
  <c r="AE211" i="28"/>
  <c r="AJ211" i="28"/>
  <c r="P211" i="28"/>
  <c r="L211" i="28"/>
  <c r="J211" i="28"/>
  <c r="A211" i="28"/>
  <c r="AI210" i="28"/>
  <c r="AE210" i="28"/>
  <c r="AJ210" i="28" s="1"/>
  <c r="P210" i="28"/>
  <c r="L210" i="28"/>
  <c r="J210" i="28"/>
  <c r="A210" i="28"/>
  <c r="AI209" i="28"/>
  <c r="AE209" i="28"/>
  <c r="AJ209" i="28" s="1"/>
  <c r="P209" i="28"/>
  <c r="L209" i="28"/>
  <c r="J209" i="28"/>
  <c r="A209" i="28"/>
  <c r="AI208" i="28"/>
  <c r="AF208" i="28"/>
  <c r="AB208" i="28"/>
  <c r="AA208" i="28"/>
  <c r="Z208" i="28"/>
  <c r="Y208" i="28"/>
  <c r="P208" i="28"/>
  <c r="N208" i="28"/>
  <c r="J208" i="28"/>
  <c r="A208" i="28"/>
  <c r="AI207" i="28"/>
  <c r="AF207" i="28"/>
  <c r="AB207" i="28"/>
  <c r="AA207" i="28"/>
  <c r="Z207" i="28"/>
  <c r="Y207" i="28"/>
  <c r="P207" i="28"/>
  <c r="N207" i="28"/>
  <c r="J207" i="28"/>
  <c r="A207" i="28"/>
  <c r="AI206" i="28"/>
  <c r="AF206" i="28"/>
  <c r="AB206" i="28"/>
  <c r="AA206" i="28"/>
  <c r="Z206" i="28"/>
  <c r="Y206" i="28"/>
  <c r="P206" i="28"/>
  <c r="N206" i="28"/>
  <c r="J206" i="28"/>
  <c r="A206" i="28"/>
  <c r="AI205" i="28"/>
  <c r="AF205" i="28"/>
  <c r="AB205" i="28"/>
  <c r="AA205" i="28"/>
  <c r="Z205" i="28"/>
  <c r="Y205" i="28"/>
  <c r="P205" i="28"/>
  <c r="N205" i="28"/>
  <c r="J205" i="28"/>
  <c r="A205" i="28"/>
  <c r="AI204" i="28"/>
  <c r="AF204" i="28"/>
  <c r="AB204" i="28"/>
  <c r="AA204" i="28"/>
  <c r="Z204" i="28"/>
  <c r="Y204" i="28"/>
  <c r="P204" i="28"/>
  <c r="N204" i="28"/>
  <c r="J204" i="28"/>
  <c r="A204" i="28"/>
  <c r="AI203" i="28"/>
  <c r="AF203" i="28"/>
  <c r="AB203" i="28"/>
  <c r="AA203" i="28"/>
  <c r="Z203" i="28"/>
  <c r="Y203" i="28"/>
  <c r="P203" i="28"/>
  <c r="N203" i="28"/>
  <c r="J203" i="28"/>
  <c r="A203" i="28"/>
  <c r="AI202" i="28"/>
  <c r="AF202" i="28"/>
  <c r="AB202" i="28"/>
  <c r="AA202" i="28"/>
  <c r="Z202" i="28"/>
  <c r="Y202" i="28"/>
  <c r="P202" i="28"/>
  <c r="N202" i="28"/>
  <c r="J202" i="28"/>
  <c r="A202" i="28"/>
  <c r="AI201" i="28"/>
  <c r="AF201" i="28"/>
  <c r="AB201" i="28"/>
  <c r="AA201" i="28"/>
  <c r="Z201" i="28"/>
  <c r="Y201" i="28"/>
  <c r="P201" i="28"/>
  <c r="N201" i="28"/>
  <c r="AI200" i="28"/>
  <c r="AF200" i="28"/>
  <c r="AB200" i="28"/>
  <c r="AA200" i="28"/>
  <c r="Z200" i="28"/>
  <c r="Y200" i="28"/>
  <c r="P200" i="28"/>
  <c r="N200" i="28"/>
  <c r="AI199" i="28"/>
  <c r="AF199" i="28"/>
  <c r="AB199" i="28"/>
  <c r="AA199" i="28"/>
  <c r="Z199" i="28"/>
  <c r="Y199" i="28"/>
  <c r="P199" i="28"/>
  <c r="N199" i="28"/>
  <c r="AI198" i="28"/>
  <c r="AF198" i="28"/>
  <c r="AB198" i="28"/>
  <c r="AA198" i="28"/>
  <c r="Z198" i="28"/>
  <c r="Y198" i="28"/>
  <c r="P198" i="28"/>
  <c r="N198" i="28"/>
  <c r="AI197" i="28"/>
  <c r="AF197" i="28"/>
  <c r="AB197" i="28"/>
  <c r="AA197" i="28"/>
  <c r="Z197" i="28"/>
  <c r="Y197" i="28"/>
  <c r="P197" i="28"/>
  <c r="N197" i="28"/>
  <c r="AI196" i="28"/>
  <c r="AF196" i="28"/>
  <c r="AB196" i="28"/>
  <c r="AA196" i="28"/>
  <c r="Z196" i="28"/>
  <c r="Y196" i="28"/>
  <c r="P196" i="28"/>
  <c r="N196" i="28"/>
  <c r="AI195" i="28"/>
  <c r="AF195" i="28"/>
  <c r="AB195" i="28"/>
  <c r="AA195" i="28"/>
  <c r="Z195" i="28"/>
  <c r="Y195" i="28"/>
  <c r="P195" i="28"/>
  <c r="N195" i="28"/>
  <c r="AI194" i="28"/>
  <c r="AF194" i="28"/>
  <c r="AB194" i="28"/>
  <c r="AA194" i="28"/>
  <c r="Z194" i="28"/>
  <c r="Y194" i="28"/>
  <c r="P194" i="28"/>
  <c r="N194" i="28"/>
  <c r="AI193" i="28"/>
  <c r="AF193" i="28"/>
  <c r="AB193" i="28"/>
  <c r="AA193" i="28"/>
  <c r="Z193" i="28"/>
  <c r="Y193" i="28"/>
  <c r="P193" i="28"/>
  <c r="N193" i="28"/>
  <c r="AI192" i="28"/>
  <c r="AF192" i="28"/>
  <c r="AB192" i="28"/>
  <c r="AA192" i="28"/>
  <c r="Z192" i="28"/>
  <c r="Y192" i="28"/>
  <c r="P192" i="28"/>
  <c r="N192" i="28"/>
  <c r="AI191" i="28"/>
  <c r="AF191" i="28"/>
  <c r="AB191" i="28"/>
  <c r="AA191" i="28"/>
  <c r="Z191" i="28"/>
  <c r="Y191" i="28"/>
  <c r="P191" i="28"/>
  <c r="N191" i="28"/>
  <c r="AI190" i="28"/>
  <c r="AF190" i="28"/>
  <c r="AB190" i="28"/>
  <c r="AA190" i="28"/>
  <c r="Z190" i="28"/>
  <c r="Y190" i="28"/>
  <c r="P190" i="28"/>
  <c r="N190" i="28"/>
  <c r="AI189" i="28"/>
  <c r="AF189" i="28"/>
  <c r="AB189" i="28"/>
  <c r="AA189" i="28"/>
  <c r="Z189" i="28"/>
  <c r="Y189" i="28"/>
  <c r="P189" i="28"/>
  <c r="N189" i="28"/>
  <c r="AI188" i="28"/>
  <c r="AF188" i="28"/>
  <c r="AB188" i="28"/>
  <c r="AA188" i="28"/>
  <c r="Z188" i="28"/>
  <c r="Y188" i="28"/>
  <c r="P188" i="28"/>
  <c r="N188" i="28"/>
  <c r="AI187" i="28"/>
  <c r="AF187" i="28"/>
  <c r="AB187" i="28"/>
  <c r="AA187" i="28"/>
  <c r="Z187" i="28"/>
  <c r="Y187" i="28"/>
  <c r="P187" i="28"/>
  <c r="N187" i="28"/>
  <c r="AI186" i="28"/>
  <c r="AF186" i="28"/>
  <c r="AB186" i="28"/>
  <c r="AA186" i="28"/>
  <c r="Z186" i="28"/>
  <c r="Y186" i="28"/>
  <c r="P186" i="28"/>
  <c r="N186" i="28"/>
  <c r="AI185" i="28"/>
  <c r="AF185" i="28"/>
  <c r="AB185" i="28"/>
  <c r="AA185" i="28"/>
  <c r="Z185" i="28"/>
  <c r="Y185" i="28"/>
  <c r="P185" i="28"/>
  <c r="N185" i="28"/>
  <c r="AI184" i="28"/>
  <c r="AF184" i="28"/>
  <c r="AB184" i="28"/>
  <c r="AA184" i="28"/>
  <c r="Z184" i="28"/>
  <c r="Y184" i="28"/>
  <c r="P184" i="28"/>
  <c r="N184" i="28"/>
  <c r="AI183" i="28"/>
  <c r="AF183" i="28"/>
  <c r="AB183" i="28"/>
  <c r="AA183" i="28"/>
  <c r="Z183" i="28"/>
  <c r="Y183" i="28"/>
  <c r="P183" i="28"/>
  <c r="N183" i="28"/>
  <c r="AI182" i="28"/>
  <c r="AF182" i="28"/>
  <c r="AB182" i="28"/>
  <c r="AA182" i="28"/>
  <c r="Z182" i="28"/>
  <c r="Y182" i="28"/>
  <c r="P182" i="28"/>
  <c r="N182" i="28"/>
  <c r="AI181" i="28"/>
  <c r="AF181" i="28"/>
  <c r="AB181" i="28"/>
  <c r="AA181" i="28"/>
  <c r="Z181" i="28"/>
  <c r="Y181" i="28"/>
  <c r="P181" i="28"/>
  <c r="N181" i="28"/>
  <c r="AI180" i="28"/>
  <c r="AF180" i="28"/>
  <c r="AB180" i="28"/>
  <c r="AA180" i="28"/>
  <c r="Z180" i="28"/>
  <c r="Y180" i="28"/>
  <c r="P180" i="28"/>
  <c r="N180" i="28"/>
  <c r="AI179" i="28"/>
  <c r="AF179" i="28"/>
  <c r="AB179" i="28"/>
  <c r="AA179" i="28"/>
  <c r="Z179" i="28"/>
  <c r="Y179" i="28"/>
  <c r="P179" i="28"/>
  <c r="N179" i="28"/>
  <c r="AI178" i="28"/>
  <c r="AF178" i="28"/>
  <c r="AB178" i="28"/>
  <c r="AA178" i="28"/>
  <c r="Z178" i="28"/>
  <c r="Y178" i="28"/>
  <c r="P178" i="28"/>
  <c r="N178" i="28"/>
  <c r="AI177" i="28"/>
  <c r="AF177" i="28"/>
  <c r="AB177" i="28"/>
  <c r="AA177" i="28"/>
  <c r="Z177" i="28"/>
  <c r="Y177" i="28"/>
  <c r="P177" i="28"/>
  <c r="N177" i="28"/>
  <c r="AI176" i="28"/>
  <c r="AF176" i="28"/>
  <c r="AB176" i="28"/>
  <c r="AA176" i="28"/>
  <c r="Z176" i="28"/>
  <c r="Y176" i="28"/>
  <c r="P176" i="28"/>
  <c r="N176" i="28"/>
  <c r="AI175" i="28"/>
  <c r="AF175" i="28"/>
  <c r="AB175" i="28"/>
  <c r="AA175" i="28"/>
  <c r="Z175" i="28"/>
  <c r="Y175" i="28"/>
  <c r="P175" i="28"/>
  <c r="N175" i="28"/>
  <c r="AI174" i="28"/>
  <c r="AF174" i="28"/>
  <c r="AB174" i="28"/>
  <c r="AA174" i="28"/>
  <c r="Z174" i="28"/>
  <c r="Y174" i="28"/>
  <c r="P174" i="28"/>
  <c r="N174" i="28"/>
  <c r="AI173" i="28"/>
  <c r="AF173" i="28"/>
  <c r="AB173" i="28"/>
  <c r="AA173" i="28"/>
  <c r="Z173" i="28"/>
  <c r="Y173" i="28"/>
  <c r="P173" i="28"/>
  <c r="N173" i="28"/>
  <c r="AI172" i="28"/>
  <c r="AF172" i="28"/>
  <c r="AB172" i="28"/>
  <c r="AA172" i="28"/>
  <c r="Z172" i="28"/>
  <c r="Y172" i="28"/>
  <c r="P172" i="28"/>
  <c r="N172" i="28"/>
  <c r="AI171" i="28"/>
  <c r="AF171" i="28"/>
  <c r="AB171" i="28"/>
  <c r="AA171" i="28"/>
  <c r="Z171" i="28"/>
  <c r="Y171" i="28"/>
  <c r="P171" i="28"/>
  <c r="N171" i="28"/>
  <c r="AI170" i="28"/>
  <c r="AF170" i="28"/>
  <c r="AB170" i="28"/>
  <c r="AA170" i="28"/>
  <c r="Z170" i="28"/>
  <c r="Y170" i="28"/>
  <c r="P170" i="28"/>
  <c r="N170" i="28"/>
  <c r="AI169" i="28"/>
  <c r="AF169" i="28"/>
  <c r="AB169" i="28"/>
  <c r="AA169" i="28"/>
  <c r="Z169" i="28"/>
  <c r="Y169" i="28"/>
  <c r="P169" i="28"/>
  <c r="N169" i="28"/>
  <c r="AI168" i="28"/>
  <c r="AF168" i="28"/>
  <c r="AB168" i="28"/>
  <c r="AA168" i="28"/>
  <c r="Z168" i="28"/>
  <c r="Y168" i="28"/>
  <c r="P168" i="28"/>
  <c r="N168" i="28"/>
  <c r="AI167" i="28"/>
  <c r="AF167" i="28"/>
  <c r="AB167" i="28"/>
  <c r="AA167" i="28"/>
  <c r="Z167" i="28"/>
  <c r="Y167" i="28"/>
  <c r="P167" i="28"/>
  <c r="N167" i="28"/>
  <c r="AI166" i="28"/>
  <c r="AF166" i="28"/>
  <c r="AB166" i="28"/>
  <c r="AA166" i="28"/>
  <c r="Z166" i="28"/>
  <c r="Y166" i="28"/>
  <c r="P166" i="28"/>
  <c r="N166" i="28"/>
  <c r="AI165" i="28"/>
  <c r="AF165" i="28"/>
  <c r="AB165" i="28"/>
  <c r="AA165" i="28"/>
  <c r="Z165" i="28"/>
  <c r="Y165" i="28"/>
  <c r="P165" i="28"/>
  <c r="N165" i="28"/>
  <c r="AI164" i="28"/>
  <c r="AF164" i="28"/>
  <c r="AB164" i="28"/>
  <c r="AA164" i="28"/>
  <c r="Z164" i="28"/>
  <c r="Y164" i="28"/>
  <c r="P164" i="28"/>
  <c r="N164" i="28"/>
  <c r="AI163" i="28"/>
  <c r="AF163" i="28"/>
  <c r="AB163" i="28"/>
  <c r="AA163" i="28"/>
  <c r="Z163" i="28"/>
  <c r="Y163" i="28"/>
  <c r="P163" i="28"/>
  <c r="N163" i="28"/>
  <c r="AI162" i="28"/>
  <c r="AF162" i="28"/>
  <c r="AB162" i="28"/>
  <c r="AA162" i="28"/>
  <c r="Z162" i="28"/>
  <c r="Y162" i="28"/>
  <c r="P162" i="28"/>
  <c r="N162" i="28"/>
  <c r="AI161" i="28"/>
  <c r="AF161" i="28"/>
  <c r="AB161" i="28"/>
  <c r="AA161" i="28"/>
  <c r="Z161" i="28"/>
  <c r="Y161" i="28"/>
  <c r="P161" i="28"/>
  <c r="N161" i="28"/>
  <c r="AI160" i="28"/>
  <c r="AF160" i="28"/>
  <c r="AB160" i="28"/>
  <c r="AA160" i="28"/>
  <c r="Z160" i="28"/>
  <c r="Y160" i="28"/>
  <c r="P160" i="28"/>
  <c r="N160" i="28"/>
  <c r="AI159" i="28"/>
  <c r="AF159" i="28"/>
  <c r="AB159" i="28"/>
  <c r="AA159" i="28"/>
  <c r="Z159" i="28"/>
  <c r="Y159" i="28"/>
  <c r="P159" i="28"/>
  <c r="N159" i="28"/>
  <c r="AI158" i="28"/>
  <c r="AF158" i="28"/>
  <c r="AB158" i="28"/>
  <c r="AA158" i="28"/>
  <c r="Z158" i="28"/>
  <c r="Y158" i="28"/>
  <c r="P158" i="28"/>
  <c r="N158" i="28"/>
  <c r="AI157" i="28"/>
  <c r="AF157" i="28"/>
  <c r="AB157" i="28"/>
  <c r="AA157" i="28"/>
  <c r="Z157" i="28"/>
  <c r="Y157" i="28"/>
  <c r="P157" i="28"/>
  <c r="N157" i="28"/>
  <c r="AI156" i="28"/>
  <c r="AF156" i="28"/>
  <c r="AB156" i="28"/>
  <c r="AA156" i="28"/>
  <c r="Z156" i="28"/>
  <c r="Y156" i="28"/>
  <c r="P156" i="28"/>
  <c r="N156" i="28"/>
  <c r="AI155" i="28"/>
  <c r="AF155" i="28"/>
  <c r="AB155" i="28"/>
  <c r="AA155" i="28"/>
  <c r="Z155" i="28"/>
  <c r="Y155" i="28"/>
  <c r="P155" i="28"/>
  <c r="N155" i="28"/>
  <c r="AI154" i="28"/>
  <c r="AF154" i="28"/>
  <c r="AB154" i="28"/>
  <c r="AA154" i="28"/>
  <c r="Z154" i="28"/>
  <c r="Y154" i="28"/>
  <c r="P154" i="28"/>
  <c r="N154" i="28"/>
  <c r="AI153" i="28"/>
  <c r="AF153" i="28"/>
  <c r="AB153" i="28"/>
  <c r="AA153" i="28"/>
  <c r="Z153" i="28"/>
  <c r="Y153" i="28"/>
  <c r="P153" i="28"/>
  <c r="N153" i="28"/>
  <c r="AI152" i="28"/>
  <c r="AF152" i="28"/>
  <c r="AB152" i="28"/>
  <c r="AA152" i="28"/>
  <c r="Z152" i="28"/>
  <c r="Y152" i="28"/>
  <c r="P152" i="28"/>
  <c r="N152" i="28"/>
  <c r="AI151" i="28"/>
  <c r="AF151" i="28"/>
  <c r="AB151" i="28"/>
  <c r="AA151" i="28"/>
  <c r="Z151" i="28"/>
  <c r="Y151" i="28"/>
  <c r="P151" i="28"/>
  <c r="N151" i="28"/>
  <c r="AI150" i="28"/>
  <c r="AF150" i="28"/>
  <c r="AB150" i="28"/>
  <c r="AA150" i="28"/>
  <c r="Z150" i="28"/>
  <c r="Y150" i="28"/>
  <c r="P150" i="28"/>
  <c r="N150" i="28"/>
  <c r="AI149" i="28"/>
  <c r="AF149" i="28"/>
  <c r="AB149" i="28"/>
  <c r="AA149" i="28"/>
  <c r="Z149" i="28"/>
  <c r="Y149" i="28"/>
  <c r="P149" i="28"/>
  <c r="N149" i="28"/>
  <c r="AI148" i="28"/>
  <c r="AF148" i="28"/>
  <c r="AB148" i="28"/>
  <c r="AA148" i="28"/>
  <c r="Z148" i="28"/>
  <c r="Y148" i="28"/>
  <c r="P148" i="28"/>
  <c r="N148" i="28"/>
  <c r="AI147" i="28"/>
  <c r="AF147" i="28"/>
  <c r="AB147" i="28"/>
  <c r="AA147" i="28"/>
  <c r="Z147" i="28"/>
  <c r="Y147" i="28"/>
  <c r="P147" i="28"/>
  <c r="N147" i="28"/>
  <c r="AI146" i="28"/>
  <c r="AF146" i="28"/>
  <c r="AB146" i="28"/>
  <c r="AA146" i="28"/>
  <c r="Z146" i="28"/>
  <c r="Y146" i="28"/>
  <c r="P146" i="28"/>
  <c r="N146" i="28"/>
  <c r="AI145" i="28"/>
  <c r="AF145" i="28"/>
  <c r="AB145" i="28"/>
  <c r="AA145" i="28"/>
  <c r="Z145" i="28"/>
  <c r="Y145" i="28"/>
  <c r="P145" i="28"/>
  <c r="N145" i="28"/>
  <c r="AI144" i="28"/>
  <c r="AF144" i="28"/>
  <c r="AB144" i="28"/>
  <c r="AA144" i="28"/>
  <c r="Z144" i="28"/>
  <c r="Y144" i="28"/>
  <c r="P144" i="28"/>
  <c r="N144" i="28"/>
  <c r="AI143" i="28"/>
  <c r="AF143" i="28"/>
  <c r="AB143" i="28"/>
  <c r="AA143" i="28"/>
  <c r="Z143" i="28"/>
  <c r="Y143" i="28"/>
  <c r="P143" i="28"/>
  <c r="N143" i="28"/>
  <c r="AI142" i="28"/>
  <c r="AF142" i="28"/>
  <c r="AB142" i="28"/>
  <c r="AA142" i="28"/>
  <c r="Z142" i="28"/>
  <c r="Y142" i="28"/>
  <c r="P142" i="28"/>
  <c r="N142" i="28"/>
  <c r="AI141" i="28"/>
  <c r="AF141" i="28"/>
  <c r="AB141" i="28"/>
  <c r="AA141" i="28"/>
  <c r="Z141" i="28"/>
  <c r="Y141" i="28"/>
  <c r="P141" i="28"/>
  <c r="N141" i="28"/>
  <c r="AI140" i="28"/>
  <c r="AF140" i="28"/>
  <c r="AB140" i="28"/>
  <c r="AA140" i="28"/>
  <c r="Z140" i="28"/>
  <c r="Y140" i="28"/>
  <c r="P140" i="28"/>
  <c r="N140" i="28"/>
  <c r="AI139" i="28"/>
  <c r="AF139" i="28"/>
  <c r="AB139" i="28"/>
  <c r="AA139" i="28"/>
  <c r="Z139" i="28"/>
  <c r="Y139" i="28"/>
  <c r="P139" i="28"/>
  <c r="N139" i="28"/>
  <c r="AI138" i="28"/>
  <c r="AF138" i="28"/>
  <c r="AB138" i="28"/>
  <c r="AA138" i="28"/>
  <c r="Z138" i="28"/>
  <c r="Y138" i="28"/>
  <c r="P138" i="28"/>
  <c r="N138" i="28"/>
  <c r="AI137" i="28"/>
  <c r="AF137" i="28"/>
  <c r="AB137" i="28"/>
  <c r="AA137" i="28"/>
  <c r="Z137" i="28"/>
  <c r="Y137" i="28"/>
  <c r="P137" i="28"/>
  <c r="N137" i="28"/>
  <c r="AI136" i="28"/>
  <c r="AF136" i="28"/>
  <c r="AB136" i="28"/>
  <c r="AA136" i="28"/>
  <c r="Z136" i="28"/>
  <c r="Y136" i="28"/>
  <c r="P136" i="28"/>
  <c r="N136" i="28"/>
  <c r="AI135" i="28"/>
  <c r="AF135" i="28"/>
  <c r="AB135" i="28"/>
  <c r="AA135" i="28"/>
  <c r="Z135" i="28"/>
  <c r="Y135" i="28"/>
  <c r="P135" i="28"/>
  <c r="N135" i="28"/>
  <c r="AI134" i="28"/>
  <c r="AF134" i="28"/>
  <c r="AB134" i="28"/>
  <c r="AA134" i="28"/>
  <c r="Z134" i="28"/>
  <c r="Y134" i="28"/>
  <c r="P134" i="28"/>
  <c r="N134" i="28"/>
  <c r="AI133" i="28"/>
  <c r="AF133" i="28"/>
  <c r="AB133" i="28"/>
  <c r="AA133" i="28"/>
  <c r="Z133" i="28"/>
  <c r="Y133" i="28"/>
  <c r="P133" i="28"/>
  <c r="N133" i="28"/>
  <c r="AI132" i="28"/>
  <c r="AF132" i="28"/>
  <c r="AB132" i="28"/>
  <c r="AA132" i="28"/>
  <c r="Z132" i="28"/>
  <c r="Y132" i="28"/>
  <c r="P132" i="28"/>
  <c r="N132" i="28"/>
  <c r="AI131" i="28"/>
  <c r="AF131" i="28"/>
  <c r="AB131" i="28"/>
  <c r="AA131" i="28"/>
  <c r="Z131" i="28"/>
  <c r="Y131" i="28"/>
  <c r="P131" i="28"/>
  <c r="N131" i="28"/>
  <c r="AI130" i="28"/>
  <c r="AF130" i="28"/>
  <c r="AB130" i="28"/>
  <c r="AA130" i="28"/>
  <c r="Z130" i="28"/>
  <c r="Y130" i="28"/>
  <c r="P130" i="28"/>
  <c r="N130" i="28"/>
  <c r="AI129" i="28"/>
  <c r="AF129" i="28"/>
  <c r="AB129" i="28"/>
  <c r="AA129" i="28"/>
  <c r="Z129" i="28"/>
  <c r="Y129" i="28"/>
  <c r="P129" i="28"/>
  <c r="N129" i="28"/>
  <c r="AI128" i="28"/>
  <c r="AF128" i="28"/>
  <c r="AB128" i="28"/>
  <c r="AA128" i="28"/>
  <c r="Z128" i="28"/>
  <c r="Y128" i="28"/>
  <c r="P128" i="28"/>
  <c r="N128" i="28"/>
  <c r="AI127" i="28"/>
  <c r="AF127" i="28"/>
  <c r="AB127" i="28"/>
  <c r="AA127" i="28"/>
  <c r="Z127" i="28"/>
  <c r="Y127" i="28"/>
  <c r="P127" i="28"/>
  <c r="N127" i="28"/>
  <c r="AI126" i="28"/>
  <c r="AF126" i="28"/>
  <c r="AB126" i="28"/>
  <c r="AA126" i="28"/>
  <c r="Z126" i="28"/>
  <c r="Y126" i="28"/>
  <c r="P126" i="28"/>
  <c r="N126" i="28"/>
  <c r="AI125" i="28"/>
  <c r="AF125" i="28"/>
  <c r="AB125" i="28"/>
  <c r="AA125" i="28"/>
  <c r="Z125" i="28"/>
  <c r="Y125" i="28"/>
  <c r="P125" i="28"/>
  <c r="N125" i="28"/>
  <c r="AI124" i="28"/>
  <c r="AF124" i="28"/>
  <c r="AB124" i="28"/>
  <c r="AA124" i="28"/>
  <c r="Z124" i="28"/>
  <c r="Y124" i="28"/>
  <c r="P124" i="28"/>
  <c r="N124" i="28"/>
  <c r="AI123" i="28"/>
  <c r="AF123" i="28"/>
  <c r="AB123" i="28"/>
  <c r="AA123" i="28"/>
  <c r="Z123" i="28"/>
  <c r="Y123" i="28"/>
  <c r="P123" i="28"/>
  <c r="N123" i="28"/>
  <c r="AI122" i="28"/>
  <c r="AF122" i="28"/>
  <c r="AB122" i="28"/>
  <c r="AA122" i="28"/>
  <c r="Z122" i="28"/>
  <c r="Y122" i="28"/>
  <c r="P122" i="28"/>
  <c r="N122" i="28"/>
  <c r="AI121" i="28"/>
  <c r="AF121" i="28"/>
  <c r="AB121" i="28"/>
  <c r="AA121" i="28"/>
  <c r="Z121" i="28"/>
  <c r="Y121" i="28"/>
  <c r="P121" i="28"/>
  <c r="N121" i="28"/>
  <c r="AI120" i="28"/>
  <c r="AF120" i="28"/>
  <c r="AB120" i="28"/>
  <c r="AA120" i="28"/>
  <c r="Z120" i="28"/>
  <c r="Y120" i="28"/>
  <c r="P120" i="28"/>
  <c r="N120" i="28"/>
  <c r="AI119" i="28"/>
  <c r="AF119" i="28"/>
  <c r="AB119" i="28"/>
  <c r="AA119" i="28"/>
  <c r="Z119" i="28"/>
  <c r="Y119" i="28"/>
  <c r="P119" i="28"/>
  <c r="N119" i="28"/>
  <c r="AI118" i="28"/>
  <c r="AF118" i="28"/>
  <c r="AB118" i="28"/>
  <c r="AA118" i="28"/>
  <c r="Z118" i="28"/>
  <c r="Y118" i="28"/>
  <c r="P118" i="28"/>
  <c r="N118" i="28"/>
  <c r="AI117" i="28"/>
  <c r="AF117" i="28"/>
  <c r="AB117" i="28"/>
  <c r="AA117" i="28"/>
  <c r="Z117" i="28"/>
  <c r="Y117" i="28"/>
  <c r="P117" i="28"/>
  <c r="N117" i="28"/>
  <c r="AI116" i="28"/>
  <c r="AF116" i="28"/>
  <c r="AB116" i="28"/>
  <c r="AA116" i="28"/>
  <c r="Z116" i="28"/>
  <c r="Y116" i="28"/>
  <c r="P116" i="28"/>
  <c r="N116" i="28"/>
  <c r="AI115" i="28"/>
  <c r="AF115" i="28"/>
  <c r="AB115" i="28"/>
  <c r="AA115" i="28"/>
  <c r="Z115" i="28"/>
  <c r="Y115" i="28"/>
  <c r="P115" i="28"/>
  <c r="N115" i="28"/>
  <c r="AI114" i="28"/>
  <c r="AF114" i="28"/>
  <c r="AB114" i="28"/>
  <c r="AA114" i="28"/>
  <c r="Z114" i="28"/>
  <c r="Y114" i="28"/>
  <c r="P114" i="28"/>
  <c r="N114" i="28"/>
  <c r="AI113" i="28"/>
  <c r="AF113" i="28"/>
  <c r="AB113" i="28"/>
  <c r="AA113" i="28"/>
  <c r="Z113" i="28"/>
  <c r="Y113" i="28"/>
  <c r="P113" i="28"/>
  <c r="N113" i="28"/>
  <c r="AI112" i="28"/>
  <c r="AF112" i="28"/>
  <c r="AB112" i="28"/>
  <c r="AA112" i="28"/>
  <c r="Z112" i="28"/>
  <c r="Y112" i="28"/>
  <c r="P112" i="28"/>
  <c r="N112" i="28"/>
  <c r="AI111" i="28"/>
  <c r="AF111" i="28"/>
  <c r="AB111" i="28"/>
  <c r="AA111" i="28"/>
  <c r="Z111" i="28"/>
  <c r="Y111" i="28"/>
  <c r="P111" i="28"/>
  <c r="N111" i="28"/>
  <c r="AI110" i="28"/>
  <c r="AF110" i="28"/>
  <c r="AB110" i="28"/>
  <c r="AA110" i="28"/>
  <c r="Z110" i="28"/>
  <c r="Y110" i="28"/>
  <c r="P110" i="28"/>
  <c r="N110" i="28"/>
  <c r="AI109" i="28"/>
  <c r="AF109" i="28"/>
  <c r="AB109" i="28"/>
  <c r="AA109" i="28"/>
  <c r="Z109" i="28"/>
  <c r="Y109" i="28"/>
  <c r="P109" i="28"/>
  <c r="N109" i="28"/>
  <c r="AI108" i="28"/>
  <c r="AF108" i="28"/>
  <c r="AB108" i="28"/>
  <c r="AA108" i="28"/>
  <c r="Z108" i="28"/>
  <c r="Y108" i="28"/>
  <c r="P108" i="28"/>
  <c r="N108" i="28"/>
  <c r="AI107" i="28"/>
  <c r="AF107" i="28"/>
  <c r="AB107" i="28"/>
  <c r="AA107" i="28"/>
  <c r="Z107" i="28"/>
  <c r="Y107" i="28"/>
  <c r="P107" i="28"/>
  <c r="N107" i="28"/>
  <c r="AI106" i="28"/>
  <c r="AF106" i="28"/>
  <c r="AB106" i="28"/>
  <c r="AA106" i="28"/>
  <c r="Z106" i="28"/>
  <c r="Y106" i="28"/>
  <c r="P106" i="28"/>
  <c r="N106" i="28"/>
  <c r="AI105" i="28"/>
  <c r="AF105" i="28"/>
  <c r="AB105" i="28"/>
  <c r="AA105" i="28"/>
  <c r="Z105" i="28"/>
  <c r="Y105" i="28"/>
  <c r="P105" i="28"/>
  <c r="N105" i="28"/>
  <c r="AI104" i="28"/>
  <c r="AF104" i="28"/>
  <c r="AB104" i="28"/>
  <c r="AA104" i="28"/>
  <c r="Z104" i="28"/>
  <c r="Y104" i="28"/>
  <c r="P104" i="28"/>
  <c r="N104" i="28"/>
  <c r="AI103" i="28"/>
  <c r="AF103" i="28"/>
  <c r="AB103" i="28"/>
  <c r="AA103" i="28"/>
  <c r="Z103" i="28"/>
  <c r="Y103" i="28"/>
  <c r="P103" i="28"/>
  <c r="N103" i="28"/>
  <c r="AI102" i="28"/>
  <c r="AF102" i="28"/>
  <c r="AB102" i="28"/>
  <c r="AA102" i="28"/>
  <c r="Z102" i="28"/>
  <c r="Y102" i="28"/>
  <c r="P102" i="28"/>
  <c r="N102" i="28"/>
  <c r="AI101" i="28"/>
  <c r="AF101" i="28"/>
  <c r="AB101" i="28"/>
  <c r="AA101" i="28"/>
  <c r="Z101" i="28"/>
  <c r="Y101" i="28"/>
  <c r="P101" i="28"/>
  <c r="N101" i="28"/>
  <c r="AI100" i="28"/>
  <c r="AF100" i="28"/>
  <c r="AB100" i="28"/>
  <c r="AA100" i="28"/>
  <c r="Z100" i="28"/>
  <c r="Y100" i="28"/>
  <c r="P100" i="28"/>
  <c r="N100" i="28"/>
  <c r="AI99" i="28"/>
  <c r="AF99" i="28"/>
  <c r="AB99" i="28"/>
  <c r="AA99" i="28"/>
  <c r="Z99" i="28"/>
  <c r="Y99" i="28"/>
  <c r="P99" i="28"/>
  <c r="N99" i="28"/>
  <c r="AI98" i="28"/>
  <c r="AF98" i="28"/>
  <c r="AB98" i="28"/>
  <c r="AA98" i="28"/>
  <c r="Z98" i="28"/>
  <c r="Y98" i="28"/>
  <c r="P98" i="28"/>
  <c r="N98" i="28"/>
  <c r="AI97" i="28"/>
  <c r="AF97" i="28"/>
  <c r="AB97" i="28"/>
  <c r="AA97" i="28"/>
  <c r="Z97" i="28"/>
  <c r="Y97" i="28"/>
  <c r="P97" i="28"/>
  <c r="N97" i="28"/>
  <c r="AI96" i="28"/>
  <c r="AF96" i="28"/>
  <c r="AB96" i="28"/>
  <c r="AA96" i="28"/>
  <c r="Z96" i="28"/>
  <c r="Y96" i="28"/>
  <c r="P96" i="28"/>
  <c r="N96" i="28"/>
  <c r="AI95" i="28"/>
  <c r="AF95" i="28"/>
  <c r="AB95" i="28"/>
  <c r="AA95" i="28"/>
  <c r="Z95" i="28"/>
  <c r="Y95" i="28"/>
  <c r="P95" i="28"/>
  <c r="N95" i="28"/>
  <c r="AI94" i="28"/>
  <c r="AF94" i="28"/>
  <c r="AB94" i="28"/>
  <c r="AA94" i="28"/>
  <c r="Z94" i="28"/>
  <c r="Y94" i="28"/>
  <c r="P94" i="28"/>
  <c r="N94" i="28"/>
  <c r="AI93" i="28"/>
  <c r="AF93" i="28"/>
  <c r="AB93" i="28"/>
  <c r="AA93" i="28"/>
  <c r="Z93" i="28"/>
  <c r="Y93" i="28"/>
  <c r="P93" i="28"/>
  <c r="N93" i="28"/>
  <c r="AI92" i="28"/>
  <c r="AF92" i="28"/>
  <c r="AB92" i="28"/>
  <c r="AA92" i="28"/>
  <c r="Z92" i="28"/>
  <c r="Y92" i="28"/>
  <c r="P92" i="28"/>
  <c r="N92" i="28"/>
  <c r="AI91" i="28"/>
  <c r="AF91" i="28"/>
  <c r="AB91" i="28"/>
  <c r="AA91" i="28"/>
  <c r="Z91" i="28"/>
  <c r="Y91" i="28"/>
  <c r="P91" i="28"/>
  <c r="N91" i="28"/>
  <c r="AI90" i="28"/>
  <c r="AF90" i="28"/>
  <c r="AB90" i="28"/>
  <c r="AA90" i="28"/>
  <c r="Z90" i="28"/>
  <c r="Y90" i="28"/>
  <c r="P90" i="28"/>
  <c r="N90" i="28"/>
  <c r="AI89" i="28"/>
  <c r="AF89" i="28"/>
  <c r="AB89" i="28"/>
  <c r="AA89" i="28"/>
  <c r="Z89" i="28"/>
  <c r="Y89" i="28"/>
  <c r="P89" i="28"/>
  <c r="N89" i="28"/>
  <c r="AI88" i="28"/>
  <c r="AF88" i="28"/>
  <c r="AB88" i="28"/>
  <c r="AA88" i="28"/>
  <c r="Z88" i="28"/>
  <c r="Y88" i="28"/>
  <c r="P88" i="28"/>
  <c r="N88" i="28"/>
  <c r="AI87" i="28"/>
  <c r="AF87" i="28"/>
  <c r="AB87" i="28"/>
  <c r="AA87" i="28"/>
  <c r="Z87" i="28"/>
  <c r="Y87" i="28"/>
  <c r="P87" i="28"/>
  <c r="N87" i="28"/>
  <c r="AI86" i="28"/>
  <c r="AF86" i="28"/>
  <c r="AB86" i="28"/>
  <c r="AA86" i="28"/>
  <c r="Z86" i="28"/>
  <c r="Y86" i="28"/>
  <c r="P86" i="28"/>
  <c r="N86" i="28"/>
  <c r="AI85" i="28"/>
  <c r="AF85" i="28"/>
  <c r="P85" i="28"/>
  <c r="N85" i="28"/>
  <c r="AI84" i="28"/>
  <c r="AF84" i="28"/>
  <c r="AB84" i="28"/>
  <c r="AA84" i="28"/>
  <c r="Z84" i="28"/>
  <c r="Y84" i="28"/>
  <c r="P84" i="28"/>
  <c r="N84" i="28"/>
  <c r="AI83" i="28"/>
  <c r="AF83" i="28"/>
  <c r="AB83" i="28"/>
  <c r="AA83" i="28"/>
  <c r="Z83" i="28"/>
  <c r="Y83" i="28"/>
  <c r="P83" i="28"/>
  <c r="N83" i="28"/>
  <c r="AI82" i="28"/>
  <c r="AF82" i="28"/>
  <c r="AB82" i="28"/>
  <c r="AA82" i="28"/>
  <c r="Z82" i="28"/>
  <c r="Y82" i="28"/>
  <c r="P82" i="28"/>
  <c r="N82" i="28"/>
  <c r="AI81" i="28"/>
  <c r="AF81" i="28"/>
  <c r="P81" i="28"/>
  <c r="N81" i="28"/>
  <c r="AI80" i="28"/>
  <c r="AF80" i="28"/>
  <c r="AB80" i="28"/>
  <c r="AA80" i="28"/>
  <c r="Z80" i="28"/>
  <c r="Y80" i="28"/>
  <c r="P80" i="28"/>
  <c r="N80" i="28"/>
  <c r="AI79" i="28"/>
  <c r="AF79" i="28"/>
  <c r="P79" i="28"/>
  <c r="N79" i="28"/>
  <c r="AI78" i="28"/>
  <c r="AF78" i="28"/>
  <c r="AB78" i="28"/>
  <c r="AA78" i="28"/>
  <c r="Z78" i="28"/>
  <c r="Y78" i="28"/>
  <c r="P78" i="28"/>
  <c r="N78" i="28"/>
  <c r="AI77" i="28"/>
  <c r="AF77" i="28"/>
  <c r="AB77" i="28"/>
  <c r="AA77" i="28"/>
  <c r="Z77" i="28"/>
  <c r="Y77" i="28"/>
  <c r="P77" i="28"/>
  <c r="N77" i="28"/>
  <c r="AI76" i="28"/>
  <c r="AF76" i="28"/>
  <c r="P76" i="28"/>
  <c r="N76" i="28"/>
  <c r="AI75" i="28"/>
  <c r="AF75" i="28"/>
  <c r="AB75" i="28"/>
  <c r="AA75" i="28"/>
  <c r="Z75" i="28"/>
  <c r="Y75" i="28"/>
  <c r="P75" i="28"/>
  <c r="N75" i="28"/>
  <c r="AI74" i="28"/>
  <c r="AF74" i="28"/>
  <c r="AB74" i="28"/>
  <c r="AA74" i="28"/>
  <c r="Z74" i="28"/>
  <c r="Y74" i="28"/>
  <c r="P74" i="28"/>
  <c r="N74" i="28"/>
  <c r="AI73" i="28"/>
  <c r="AF73" i="28"/>
  <c r="P73" i="28"/>
  <c r="N73" i="28"/>
  <c r="AI72" i="28"/>
  <c r="AF72" i="28"/>
  <c r="AB72" i="28"/>
  <c r="AA72" i="28"/>
  <c r="Z72" i="28"/>
  <c r="Y72" i="28"/>
  <c r="P72" i="28"/>
  <c r="N72" i="28"/>
  <c r="AI71" i="28"/>
  <c r="AF71" i="28"/>
  <c r="P71" i="28"/>
  <c r="N71" i="28"/>
  <c r="AI70" i="28"/>
  <c r="AF70" i="28"/>
  <c r="AB70" i="28"/>
  <c r="AA70" i="28"/>
  <c r="Z70" i="28"/>
  <c r="Y70" i="28"/>
  <c r="P70" i="28"/>
  <c r="N70" i="28"/>
  <c r="AI69" i="28"/>
  <c r="AF69" i="28"/>
  <c r="P69" i="28"/>
  <c r="N69" i="28"/>
  <c r="AI68" i="28"/>
  <c r="AF68" i="28"/>
  <c r="AB68" i="28"/>
  <c r="AA68" i="28"/>
  <c r="Z68" i="28"/>
  <c r="Y68" i="28"/>
  <c r="P68" i="28"/>
  <c r="N68" i="28"/>
  <c r="AI67" i="28"/>
  <c r="AF67" i="28"/>
  <c r="AB67" i="28"/>
  <c r="AA67" i="28"/>
  <c r="Z67" i="28"/>
  <c r="Y67" i="28"/>
  <c r="P67" i="28"/>
  <c r="N67" i="28"/>
  <c r="AI66" i="28"/>
  <c r="AF66" i="28"/>
  <c r="P66" i="28"/>
  <c r="N66" i="28"/>
  <c r="AI65" i="28"/>
  <c r="AF65" i="28"/>
  <c r="P65" i="28"/>
  <c r="N65" i="28"/>
  <c r="AI64" i="28"/>
  <c r="AF64" i="28"/>
  <c r="AB64" i="28"/>
  <c r="AA64" i="28"/>
  <c r="Z64" i="28"/>
  <c r="Y64" i="28"/>
  <c r="P64" i="28"/>
  <c r="N64" i="28"/>
  <c r="AI63" i="28"/>
  <c r="AF63" i="28"/>
  <c r="P63" i="28"/>
  <c r="N63" i="28"/>
  <c r="AI62" i="28"/>
  <c r="AF62" i="28"/>
  <c r="P62" i="28"/>
  <c r="N62" i="28"/>
  <c r="AI61" i="28"/>
  <c r="AF61" i="28"/>
  <c r="AB61" i="28"/>
  <c r="AA61" i="28"/>
  <c r="Z61" i="28"/>
  <c r="Y61" i="28"/>
  <c r="P61" i="28"/>
  <c r="N61" i="28"/>
  <c r="AI60" i="28"/>
  <c r="AF60" i="28"/>
  <c r="P60" i="28"/>
  <c r="N60" i="28"/>
  <c r="AI59" i="28"/>
  <c r="AF59" i="28"/>
  <c r="AB59" i="28"/>
  <c r="AA59" i="28"/>
  <c r="Z59" i="28"/>
  <c r="Y59" i="28"/>
  <c r="P59" i="28"/>
  <c r="N59" i="28"/>
  <c r="AI58" i="28"/>
  <c r="AF58" i="28"/>
  <c r="P58" i="28"/>
  <c r="N58" i="28"/>
  <c r="AI57" i="28"/>
  <c r="AF57" i="28"/>
  <c r="AB57" i="28"/>
  <c r="AA57" i="28"/>
  <c r="Z57" i="28"/>
  <c r="Y57" i="28"/>
  <c r="P57" i="28"/>
  <c r="N57" i="28"/>
  <c r="AI56" i="28"/>
  <c r="AF56" i="28"/>
  <c r="P56" i="28"/>
  <c r="N56" i="28"/>
  <c r="AI55" i="28"/>
  <c r="AF55" i="28"/>
  <c r="P55" i="28"/>
  <c r="N55" i="28"/>
  <c r="AI54" i="28"/>
  <c r="AF54" i="28"/>
  <c r="AB54" i="28"/>
  <c r="AA54" i="28"/>
  <c r="Z54" i="28"/>
  <c r="Y54" i="28"/>
  <c r="P54" i="28"/>
  <c r="N54" i="28"/>
  <c r="AI53" i="28"/>
  <c r="AF53" i="28"/>
  <c r="AB53" i="28"/>
  <c r="AA53" i="28"/>
  <c r="Z53" i="28"/>
  <c r="Y53" i="28"/>
  <c r="P53" i="28"/>
  <c r="N53" i="28"/>
  <c r="AI52" i="28"/>
  <c r="AF52" i="28"/>
  <c r="P52" i="28"/>
  <c r="N52" i="28"/>
  <c r="AI51" i="28"/>
  <c r="AF51" i="28"/>
  <c r="P51" i="28"/>
  <c r="N51" i="28"/>
  <c r="AI50" i="28"/>
  <c r="AF50" i="28"/>
  <c r="AB50" i="28"/>
  <c r="AA50" i="28"/>
  <c r="Z50" i="28"/>
  <c r="Y50" i="28"/>
  <c r="P50" i="28"/>
  <c r="N50" i="28"/>
  <c r="AI49" i="28"/>
  <c r="AF49" i="28"/>
  <c r="P49" i="28"/>
  <c r="N49" i="28"/>
  <c r="AI48" i="28"/>
  <c r="AF48" i="28"/>
  <c r="AB48" i="28"/>
  <c r="AA48" i="28"/>
  <c r="Z48" i="28"/>
  <c r="Y48" i="28"/>
  <c r="P48" i="28"/>
  <c r="N48" i="28"/>
  <c r="AI47" i="28"/>
  <c r="AF47" i="28"/>
  <c r="P47" i="28"/>
  <c r="N47" i="28"/>
  <c r="AI46" i="28"/>
  <c r="AF46" i="28"/>
  <c r="P46" i="28"/>
  <c r="N46" i="28"/>
  <c r="AI45" i="28"/>
  <c r="AF45" i="28"/>
  <c r="AB45" i="28"/>
  <c r="AA45" i="28"/>
  <c r="Z45" i="28"/>
  <c r="Y45" i="28"/>
  <c r="P45" i="28"/>
  <c r="N45" i="28"/>
  <c r="AI44" i="28"/>
  <c r="AF44" i="28"/>
  <c r="P44" i="28"/>
  <c r="N44" i="28"/>
  <c r="AI43" i="28"/>
  <c r="AF43" i="28"/>
  <c r="P43" i="28"/>
  <c r="N43" i="28"/>
  <c r="AI42" i="28"/>
  <c r="AF42" i="28"/>
  <c r="AB42" i="28"/>
  <c r="AA42" i="28"/>
  <c r="Z42" i="28"/>
  <c r="Y42" i="28"/>
  <c r="P42" i="28"/>
  <c r="N42" i="28"/>
  <c r="AI41" i="28"/>
  <c r="AF41" i="28"/>
  <c r="P41" i="28"/>
  <c r="N41" i="28"/>
  <c r="AI40" i="28"/>
  <c r="AF40" i="28"/>
  <c r="P40" i="28"/>
  <c r="N40" i="28"/>
  <c r="AI39" i="28"/>
  <c r="AF39" i="28"/>
  <c r="P39" i="28"/>
  <c r="N39" i="28"/>
  <c r="AI38" i="28"/>
  <c r="AF38" i="28"/>
  <c r="AB38" i="28"/>
  <c r="AA38" i="28"/>
  <c r="Z38" i="28"/>
  <c r="Y38" i="28"/>
  <c r="P38" i="28"/>
  <c r="N38" i="28"/>
  <c r="AI37" i="28"/>
  <c r="AF37" i="28"/>
  <c r="AB37" i="28"/>
  <c r="AA37" i="28"/>
  <c r="Z37" i="28"/>
  <c r="Y37" i="28"/>
  <c r="P37" i="28"/>
  <c r="N37" i="28"/>
  <c r="AI36" i="28"/>
  <c r="AF36" i="28"/>
  <c r="AB36" i="28"/>
  <c r="AA36" i="28"/>
  <c r="Z36" i="28"/>
  <c r="Y36" i="28"/>
  <c r="P36" i="28"/>
  <c r="N36" i="28"/>
  <c r="AI35" i="28"/>
  <c r="AF35" i="28"/>
  <c r="P35" i="28"/>
  <c r="N35" i="28"/>
  <c r="AI34" i="28"/>
  <c r="AF34" i="28"/>
  <c r="AB34" i="28"/>
  <c r="AA34" i="28"/>
  <c r="Z34" i="28"/>
  <c r="Y34" i="28"/>
  <c r="P34" i="28"/>
  <c r="N34" i="28"/>
  <c r="AI33" i="28"/>
  <c r="AF33" i="28"/>
  <c r="AB33" i="28"/>
  <c r="AA33" i="28"/>
  <c r="Z33" i="28"/>
  <c r="Y33" i="28"/>
  <c r="P33" i="28"/>
  <c r="N33" i="28"/>
  <c r="AI32" i="28"/>
  <c r="AF32" i="28"/>
  <c r="AB32" i="28"/>
  <c r="AA32" i="28"/>
  <c r="Z32" i="28"/>
  <c r="Y32" i="28"/>
  <c r="P32" i="28"/>
  <c r="N32" i="28"/>
  <c r="AI31" i="28"/>
  <c r="AF31" i="28"/>
  <c r="AB31" i="28"/>
  <c r="AA31" i="28"/>
  <c r="Z31" i="28"/>
  <c r="Y31" i="28"/>
  <c r="P31" i="28"/>
  <c r="N31" i="28"/>
  <c r="AI30" i="28"/>
  <c r="AF30" i="28"/>
  <c r="P30" i="28"/>
  <c r="N30" i="28"/>
  <c r="AI29" i="28"/>
  <c r="AF29" i="28"/>
  <c r="AB29" i="28"/>
  <c r="AA29" i="28"/>
  <c r="Z29" i="28"/>
  <c r="Y29" i="28"/>
  <c r="P29" i="28"/>
  <c r="N29" i="28"/>
  <c r="AI28" i="28"/>
  <c r="AF28" i="28"/>
  <c r="AB28" i="28"/>
  <c r="AA28" i="28"/>
  <c r="Z28" i="28"/>
  <c r="Y28" i="28"/>
  <c r="P28" i="28"/>
  <c r="N28" i="28"/>
  <c r="AI27" i="28"/>
  <c r="AF27" i="28"/>
  <c r="P27" i="28"/>
  <c r="N27" i="28"/>
  <c r="AI26" i="28"/>
  <c r="AF26" i="28"/>
  <c r="P26" i="28"/>
  <c r="N26" i="28"/>
  <c r="AI25" i="28"/>
  <c r="AF25" i="28"/>
  <c r="AB25" i="28"/>
  <c r="AA25" i="28"/>
  <c r="Z25" i="28"/>
  <c r="Y25" i="28"/>
  <c r="P25" i="28"/>
  <c r="N25" i="28"/>
  <c r="AI24" i="28"/>
  <c r="AF24" i="28"/>
  <c r="AB24" i="28"/>
  <c r="AA24" i="28"/>
  <c r="Z24" i="28"/>
  <c r="Y24" i="28"/>
  <c r="P24" i="28"/>
  <c r="N24" i="28"/>
  <c r="AI23" i="28"/>
  <c r="AF23" i="28"/>
  <c r="P23" i="28"/>
  <c r="N23" i="28"/>
  <c r="AI22" i="28"/>
  <c r="AF22" i="28"/>
  <c r="AB22" i="28"/>
  <c r="AA22" i="28"/>
  <c r="Z22" i="28"/>
  <c r="Y22" i="28"/>
  <c r="P22" i="28"/>
  <c r="N22" i="28"/>
  <c r="AI21" i="28"/>
  <c r="AF21" i="28"/>
  <c r="AB21" i="28"/>
  <c r="AA21" i="28"/>
  <c r="Z21" i="28"/>
  <c r="Y21" i="28"/>
  <c r="P21" i="28"/>
  <c r="N21" i="28"/>
  <c r="AI20" i="28"/>
  <c r="AF20" i="28"/>
  <c r="AB20" i="28"/>
  <c r="AA20" i="28"/>
  <c r="Z20" i="28"/>
  <c r="Y20" i="28"/>
  <c r="P20" i="28"/>
  <c r="N20" i="28"/>
  <c r="W4" i="28"/>
  <c r="AY19" i="28" s="1"/>
  <c r="AY27" i="28" s="1"/>
  <c r="AI19" i="28"/>
  <c r="AF19" i="28"/>
  <c r="P19" i="28"/>
  <c r="N19" i="28"/>
  <c r="AI18" i="28"/>
  <c r="AF18" i="28"/>
  <c r="P18" i="28"/>
  <c r="N18" i="28"/>
  <c r="AI17" i="28"/>
  <c r="AF17" i="28"/>
  <c r="AB17" i="28"/>
  <c r="AA17" i="28"/>
  <c r="Z17" i="28"/>
  <c r="Y17" i="28"/>
  <c r="P17" i="28"/>
  <c r="N17" i="28"/>
  <c r="AI16" i="28"/>
  <c r="AF16" i="28"/>
  <c r="P16" i="28"/>
  <c r="N16" i="28"/>
  <c r="AI15" i="28"/>
  <c r="AF15" i="28"/>
  <c r="AB15" i="28"/>
  <c r="AA15" i="28"/>
  <c r="Z15" i="28"/>
  <c r="Y15" i="28"/>
  <c r="P15" i="28"/>
  <c r="N15" i="28"/>
  <c r="AI14" i="28"/>
  <c r="AF14" i="28"/>
  <c r="AB14" i="28"/>
  <c r="AA14" i="28"/>
  <c r="Z14" i="28"/>
  <c r="Y14" i="28"/>
  <c r="P14" i="28"/>
  <c r="N14" i="28"/>
  <c r="AI13" i="28"/>
  <c r="AF13" i="28"/>
  <c r="AB13" i="28"/>
  <c r="AA13" i="28"/>
  <c r="Z13" i="28"/>
  <c r="Y13" i="28"/>
  <c r="P13" i="28"/>
  <c r="N13" i="28"/>
  <c r="AI12" i="28"/>
  <c r="AF12" i="28"/>
  <c r="P12" i="28"/>
  <c r="N12" i="28"/>
  <c r="AI11" i="28"/>
  <c r="AF11" i="28"/>
  <c r="AB11" i="28"/>
  <c r="AA11" i="28"/>
  <c r="Z11" i="28"/>
  <c r="Y11" i="28"/>
  <c r="P11" i="28"/>
  <c r="N11" i="28"/>
  <c r="AI10" i="28"/>
  <c r="AF10" i="28"/>
  <c r="AB10" i="28"/>
  <c r="AA10" i="28"/>
  <c r="Z10" i="28"/>
  <c r="Y10" i="28"/>
  <c r="P10" i="28"/>
  <c r="N10" i="28"/>
  <c r="AI9" i="28"/>
  <c r="AF9" i="28"/>
  <c r="P9" i="28"/>
  <c r="N9" i="28"/>
  <c r="AI8" i="28"/>
  <c r="AB8" i="28"/>
  <c r="AA8" i="28"/>
  <c r="Z8" i="28"/>
  <c r="Y8" i="28"/>
  <c r="Q8" i="28"/>
  <c r="P8" i="28"/>
  <c r="N8" i="28"/>
  <c r="AH5" i="28"/>
  <c r="W5" i="28"/>
  <c r="BB20" i="28" s="1"/>
  <c r="BB28" i="28" s="1"/>
  <c r="AH4" i="28"/>
  <c r="BB19" i="28"/>
  <c r="BB27" i="28" s="1"/>
  <c r="AH3" i="28"/>
  <c r="W3" i="28"/>
  <c r="AY18" i="28" s="1"/>
  <c r="AY26" i="28" s="1"/>
  <c r="I8" i="28"/>
  <c r="S8" i="28"/>
  <c r="AD8" i="28" s="1"/>
  <c r="AT22" i="29"/>
  <c r="AZ22" i="29" s="1"/>
  <c r="I8" i="31"/>
  <c r="J8" i="31" s="1"/>
  <c r="I8" i="30"/>
  <c r="I8" i="29"/>
  <c r="S8" i="30"/>
  <c r="AD8" i="30"/>
  <c r="I8" i="32"/>
  <c r="A8" i="32" s="1"/>
  <c r="R8" i="32"/>
  <c r="AY20" i="32"/>
  <c r="AY28" i="32" s="1"/>
  <c r="BB20" i="32"/>
  <c r="S8" i="32"/>
  <c r="AD8" i="32" s="1"/>
  <c r="I8" i="33"/>
  <c r="AA22" i="32"/>
  <c r="AA27" i="32"/>
  <c r="AA30" i="32"/>
  <c r="AA35" i="32"/>
  <c r="AA40" i="32"/>
  <c r="AA41" i="32"/>
  <c r="AA44" i="32"/>
  <c r="AA49" i="32"/>
  <c r="AA52" i="32"/>
  <c r="AA55" i="32"/>
  <c r="AA60" i="32"/>
  <c r="AA63" i="32"/>
  <c r="AA66" i="32"/>
  <c r="AA71" i="32"/>
  <c r="K10" i="29"/>
  <c r="T10" i="29" s="1"/>
  <c r="K26" i="29"/>
  <c r="T26" i="29" s="1"/>
  <c r="K15" i="29"/>
  <c r="T15" i="29" s="1"/>
  <c r="K8" i="29"/>
  <c r="T8" i="29" s="1"/>
  <c r="AL8" i="29" s="1"/>
  <c r="BB20" i="33"/>
  <c r="BB28" i="33" s="1"/>
  <c r="AT14" i="33"/>
  <c r="BB19" i="33"/>
  <c r="K206" i="33"/>
  <c r="T206" i="33" s="1"/>
  <c r="K202" i="33"/>
  <c r="K196" i="33"/>
  <c r="T196" i="33" s="1"/>
  <c r="K187" i="33"/>
  <c r="AE187" i="33" s="1"/>
  <c r="K189" i="33"/>
  <c r="K181" i="33"/>
  <c r="AE181" i="33" s="1"/>
  <c r="K172" i="33"/>
  <c r="T172" i="33" s="1"/>
  <c r="K168" i="33"/>
  <c r="K156" i="33"/>
  <c r="T156" i="33" s="1"/>
  <c r="K150" i="33"/>
  <c r="AE150" i="33" s="1"/>
  <c r="K159" i="33"/>
  <c r="K152" i="33"/>
  <c r="T152" i="33" s="1"/>
  <c r="K137" i="33"/>
  <c r="T137" i="33" s="1"/>
  <c r="K142" i="33"/>
  <c r="K143" i="33"/>
  <c r="T143" i="33" s="1"/>
  <c r="K123" i="33"/>
  <c r="AE123" i="33" s="1"/>
  <c r="K128" i="33"/>
  <c r="K113" i="33"/>
  <c r="K97" i="33"/>
  <c r="K106" i="33"/>
  <c r="K111" i="33"/>
  <c r="K116" i="33"/>
  <c r="K100" i="33"/>
  <c r="K85" i="33"/>
  <c r="K95" i="33"/>
  <c r="K82" i="33"/>
  <c r="K87" i="33"/>
  <c r="K71" i="33"/>
  <c r="K80" i="33"/>
  <c r="K70" i="33"/>
  <c r="K52" i="33"/>
  <c r="K35" i="33"/>
  <c r="K57" i="33"/>
  <c r="K42" i="33"/>
  <c r="K27" i="33"/>
  <c r="K54" i="33"/>
  <c r="K30" i="33"/>
  <c r="K63" i="33"/>
  <c r="K47" i="33"/>
  <c r="K33" i="33"/>
  <c r="AA33" i="33" s="1"/>
  <c r="S8" i="33"/>
  <c r="AD8" i="33"/>
  <c r="K14" i="33"/>
  <c r="BB18" i="33"/>
  <c r="BB26" i="33" s="1"/>
  <c r="K12" i="33"/>
  <c r="AY18" i="33"/>
  <c r="AY26" i="33" s="1"/>
  <c r="K22" i="33"/>
  <c r="AB22" i="33" s="1"/>
  <c r="Z30" i="32"/>
  <c r="AB30" i="32"/>
  <c r="Z40" i="32"/>
  <c r="Y40" i="32"/>
  <c r="BB19" i="32"/>
  <c r="BB27" i="32" s="1"/>
  <c r="BB21" i="32"/>
  <c r="AB40" i="32"/>
  <c r="BB18" i="32"/>
  <c r="Y30" i="32"/>
  <c r="A8" i="30"/>
  <c r="BB21" i="31"/>
  <c r="AY18" i="31"/>
  <c r="AY26" i="31" s="1"/>
  <c r="BB18" i="31"/>
  <c r="BA18" i="31" s="1"/>
  <c r="BB20" i="31"/>
  <c r="BB28" i="31" s="1"/>
  <c r="AY20" i="30"/>
  <c r="AY28" i="30" s="1"/>
  <c r="BB20" i="30"/>
  <c r="BB28" i="30" s="1"/>
  <c r="J8" i="30"/>
  <c r="H8" i="30"/>
  <c r="B8" i="30"/>
  <c r="S9" i="30"/>
  <c r="AD9" i="30"/>
  <c r="BB19" i="30"/>
  <c r="BB21" i="30"/>
  <c r="K166" i="30"/>
  <c r="AE166" i="30" s="1"/>
  <c r="K103" i="30"/>
  <c r="T103" i="30" s="1"/>
  <c r="Z26" i="29"/>
  <c r="AB26" i="29"/>
  <c r="K206" i="29"/>
  <c r="AE206" i="29" s="1"/>
  <c r="K208" i="29"/>
  <c r="T208" i="29" s="1"/>
  <c r="K201" i="29"/>
  <c r="AE201" i="29" s="1"/>
  <c r="K202" i="29"/>
  <c r="T202" i="29" s="1"/>
  <c r="K204" i="29"/>
  <c r="AE204" i="29" s="1"/>
  <c r="K197" i="29"/>
  <c r="AE197" i="29" s="1"/>
  <c r="K207" i="29"/>
  <c r="T207" i="29" s="1"/>
  <c r="K196" i="29"/>
  <c r="T196" i="29" s="1"/>
  <c r="K192" i="29"/>
  <c r="T192" i="29" s="1"/>
  <c r="K188" i="29"/>
  <c r="T188" i="29" s="1"/>
  <c r="K203" i="29"/>
  <c r="T203" i="29" s="1"/>
  <c r="K200" i="29"/>
  <c r="T200" i="29" s="1"/>
  <c r="K199" i="29"/>
  <c r="K193" i="29"/>
  <c r="T193" i="29" s="1"/>
  <c r="K189" i="29"/>
  <c r="T189" i="29" s="1"/>
  <c r="K185" i="29"/>
  <c r="AE185" i="29" s="1"/>
  <c r="K198" i="29"/>
  <c r="AE198" i="29" s="1"/>
  <c r="K194" i="29"/>
  <c r="T194" i="29" s="1"/>
  <c r="K190" i="29"/>
  <c r="AE190" i="29" s="1"/>
  <c r="K191" i="29"/>
  <c r="AE191" i="29" s="1"/>
  <c r="K186" i="29"/>
  <c r="T186" i="29" s="1"/>
  <c r="K182" i="29"/>
  <c r="T182" i="29" s="1"/>
  <c r="K178" i="29"/>
  <c r="AE178" i="29" s="1"/>
  <c r="K195" i="29"/>
  <c r="AE195" i="29" s="1"/>
  <c r="K187" i="29"/>
  <c r="T187" i="29" s="1"/>
  <c r="K179" i="29"/>
  <c r="T179" i="29" s="1"/>
  <c r="K184" i="29"/>
  <c r="AE184" i="29" s="1"/>
  <c r="K183" i="29"/>
  <c r="AE183" i="29" s="1"/>
  <c r="K180" i="29"/>
  <c r="T180" i="29" s="1"/>
  <c r="K176" i="29"/>
  <c r="AE176" i="29" s="1"/>
  <c r="K173" i="29"/>
  <c r="T173" i="29" s="1"/>
  <c r="K171" i="29"/>
  <c r="T171" i="29" s="1"/>
  <c r="K169" i="29"/>
  <c r="T169" i="29" s="1"/>
  <c r="K174" i="29"/>
  <c r="T174" i="29" s="1"/>
  <c r="K172" i="29"/>
  <c r="T172" i="29" s="1"/>
  <c r="K170" i="29"/>
  <c r="T170" i="29" s="1"/>
  <c r="K168" i="29"/>
  <c r="T168" i="29" s="1"/>
  <c r="K166" i="29"/>
  <c r="T166" i="29" s="1"/>
  <c r="K164" i="29"/>
  <c r="T164" i="29" s="1"/>
  <c r="K162" i="29"/>
  <c r="T162" i="29" s="1"/>
  <c r="K160" i="29"/>
  <c r="AE160" i="29" s="1"/>
  <c r="K205" i="29"/>
  <c r="T205" i="29" s="1"/>
  <c r="K177" i="29"/>
  <c r="AE177" i="29" s="1"/>
  <c r="K175" i="29"/>
  <c r="T175" i="29" s="1"/>
  <c r="K152" i="29"/>
  <c r="AE152" i="29" s="1"/>
  <c r="K181" i="29"/>
  <c r="T181" i="29" s="1"/>
  <c r="K165" i="29"/>
  <c r="T165" i="29" s="1"/>
  <c r="K161" i="29"/>
  <c r="T161" i="29" s="1"/>
  <c r="K157" i="29"/>
  <c r="T157" i="29" s="1"/>
  <c r="K148" i="29"/>
  <c r="T148" i="29" s="1"/>
  <c r="K144" i="29"/>
  <c r="T144" i="29" s="1"/>
  <c r="K149" i="29"/>
  <c r="AE149" i="29" s="1"/>
  <c r="K145" i="29"/>
  <c r="T145" i="29" s="1"/>
  <c r="K167" i="29"/>
  <c r="T167" i="29" s="1"/>
  <c r="K163" i="29"/>
  <c r="T163" i="29" s="1"/>
  <c r="K156" i="29"/>
  <c r="AE156" i="29" s="1"/>
  <c r="K153" i="29"/>
  <c r="T153" i="29" s="1"/>
  <c r="K150" i="29"/>
  <c r="T150" i="29" s="1"/>
  <c r="K146" i="29"/>
  <c r="T146" i="29" s="1"/>
  <c r="K142" i="29"/>
  <c r="T142" i="29" s="1"/>
  <c r="K138" i="29"/>
  <c r="AE138" i="29" s="1"/>
  <c r="K154" i="29"/>
  <c r="T154" i="29" s="1"/>
  <c r="K135" i="29"/>
  <c r="AE135" i="29" s="1"/>
  <c r="K131" i="29"/>
  <c r="T131" i="29" s="1"/>
  <c r="K127" i="29"/>
  <c r="T127" i="29" s="1"/>
  <c r="K123" i="29"/>
  <c r="T123" i="29" s="1"/>
  <c r="K143" i="29"/>
  <c r="AE143" i="29" s="1"/>
  <c r="K139" i="29"/>
  <c r="AE139" i="29" s="1"/>
  <c r="K136" i="29"/>
  <c r="T136" i="29" s="1"/>
  <c r="K132" i="29"/>
  <c r="T132" i="29" s="1"/>
  <c r="K128" i="29"/>
  <c r="AE128" i="29" s="1"/>
  <c r="K124" i="29"/>
  <c r="T124" i="29" s="1"/>
  <c r="K159" i="29"/>
  <c r="AE159" i="29" s="1"/>
  <c r="K158" i="29"/>
  <c r="AE158" i="29" s="1"/>
  <c r="K151" i="29"/>
  <c r="AE151" i="29" s="1"/>
  <c r="K137" i="29"/>
  <c r="T137" i="29" s="1"/>
  <c r="K134" i="29"/>
  <c r="AE134" i="29" s="1"/>
  <c r="K130" i="29"/>
  <c r="T130" i="29" s="1"/>
  <c r="K126" i="29"/>
  <c r="T126" i="29" s="1"/>
  <c r="K122" i="29"/>
  <c r="AE122" i="29" s="1"/>
  <c r="K118" i="29"/>
  <c r="T118" i="29" s="1"/>
  <c r="K114" i="29"/>
  <c r="AE114" i="29" s="1"/>
  <c r="K147" i="29"/>
  <c r="AE147" i="29" s="1"/>
  <c r="K125" i="29"/>
  <c r="AE125" i="29" s="1"/>
  <c r="K117" i="29"/>
  <c r="AE117" i="29" s="1"/>
  <c r="K116" i="29"/>
  <c r="T116" i="29" s="1"/>
  <c r="K110" i="29"/>
  <c r="T110" i="29" s="1"/>
  <c r="K106" i="29"/>
  <c r="T106" i="29" s="1"/>
  <c r="K102" i="29"/>
  <c r="T102" i="29" s="1"/>
  <c r="K140" i="29"/>
  <c r="T140" i="29" s="1"/>
  <c r="K129" i="29"/>
  <c r="AE129" i="29" s="1"/>
  <c r="K113" i="29"/>
  <c r="T113" i="29" s="1"/>
  <c r="K111" i="29"/>
  <c r="T111" i="29" s="1"/>
  <c r="K107" i="29"/>
  <c r="T107" i="29" s="1"/>
  <c r="K103" i="29"/>
  <c r="T103" i="29" s="1"/>
  <c r="K155" i="29"/>
  <c r="T155" i="29" s="1"/>
  <c r="K133" i="29"/>
  <c r="T133" i="29" s="1"/>
  <c r="K121" i="29"/>
  <c r="T121" i="29" s="1"/>
  <c r="K119" i="29"/>
  <c r="T119" i="29" s="1"/>
  <c r="K112" i="29"/>
  <c r="T112" i="29" s="1"/>
  <c r="K108" i="29"/>
  <c r="AE108" i="29" s="1"/>
  <c r="K104" i="29"/>
  <c r="T104" i="29" s="1"/>
  <c r="K100" i="29"/>
  <c r="T100" i="29" s="1"/>
  <c r="K96" i="29"/>
  <c r="AE96" i="29" s="1"/>
  <c r="K92" i="29"/>
  <c r="T92" i="29" s="1"/>
  <c r="K109" i="29"/>
  <c r="AE109" i="29" s="1"/>
  <c r="K95" i="29"/>
  <c r="T95" i="29" s="1"/>
  <c r="K94" i="29"/>
  <c r="T94" i="29" s="1"/>
  <c r="K89" i="29"/>
  <c r="T89" i="29" s="1"/>
  <c r="K85" i="29"/>
  <c r="AE85" i="29" s="1"/>
  <c r="K81" i="29"/>
  <c r="T81" i="29" s="1"/>
  <c r="K77" i="29"/>
  <c r="T77" i="29" s="1"/>
  <c r="K120" i="29"/>
  <c r="T120" i="29" s="1"/>
  <c r="K91" i="29"/>
  <c r="AE91" i="29" s="1"/>
  <c r="K90" i="29"/>
  <c r="T90" i="29" s="1"/>
  <c r="K86" i="29"/>
  <c r="T86" i="29" s="1"/>
  <c r="K82" i="29"/>
  <c r="T82" i="29" s="1"/>
  <c r="K78" i="29"/>
  <c r="T78" i="29" s="1"/>
  <c r="K141" i="29"/>
  <c r="T141" i="29" s="1"/>
  <c r="K97" i="29"/>
  <c r="T97" i="29" s="1"/>
  <c r="K87" i="29"/>
  <c r="T87" i="29" s="1"/>
  <c r="K83" i="29"/>
  <c r="T83" i="29" s="1"/>
  <c r="K79" i="29"/>
  <c r="T79" i="29" s="1"/>
  <c r="K75" i="29"/>
  <c r="T75" i="29" s="1"/>
  <c r="K71" i="29"/>
  <c r="AE71" i="29" s="1"/>
  <c r="K67" i="29"/>
  <c r="T67" i="29" s="1"/>
  <c r="K63" i="29"/>
  <c r="T63" i="29" s="1"/>
  <c r="K59" i="29"/>
  <c r="T59" i="29" s="1"/>
  <c r="K105" i="29"/>
  <c r="AE105" i="29" s="1"/>
  <c r="K84" i="29"/>
  <c r="T84" i="29" s="1"/>
  <c r="K73" i="29"/>
  <c r="AE73" i="29" s="1"/>
  <c r="K70" i="29"/>
  <c r="T70" i="29" s="1"/>
  <c r="K69" i="29"/>
  <c r="AE69" i="29" s="1"/>
  <c r="K66" i="29"/>
  <c r="T66" i="29" s="1"/>
  <c r="K65" i="29"/>
  <c r="T65" i="29" s="1"/>
  <c r="K62" i="29"/>
  <c r="T62" i="29" s="1"/>
  <c r="K61" i="29"/>
  <c r="T61" i="29" s="1"/>
  <c r="K58" i="29"/>
  <c r="T58" i="29" s="1"/>
  <c r="K57" i="29"/>
  <c r="T57" i="29" s="1"/>
  <c r="K52" i="29"/>
  <c r="T52" i="29" s="1"/>
  <c r="K48" i="29"/>
  <c r="AE48" i="29" s="1"/>
  <c r="K44" i="29"/>
  <c r="T44" i="29" s="1"/>
  <c r="K41" i="29"/>
  <c r="AE41" i="29" s="1"/>
  <c r="K36" i="29"/>
  <c r="T36" i="29" s="1"/>
  <c r="K35" i="29"/>
  <c r="T35" i="29" s="1"/>
  <c r="K115" i="29"/>
  <c r="T115" i="29" s="1"/>
  <c r="K101" i="29"/>
  <c r="T101" i="29" s="1"/>
  <c r="K99" i="29"/>
  <c r="AE99" i="29" s="1"/>
  <c r="K93" i="29"/>
  <c r="T93" i="29" s="1"/>
  <c r="K88" i="29"/>
  <c r="AE88" i="29" s="1"/>
  <c r="K53" i="29"/>
  <c r="T53" i="29" s="1"/>
  <c r="K49" i="29"/>
  <c r="T49" i="29" s="1"/>
  <c r="K45" i="29"/>
  <c r="T45" i="29" s="1"/>
  <c r="K42" i="29"/>
  <c r="T42" i="29" s="1"/>
  <c r="K38" i="29"/>
  <c r="T38" i="29" s="1"/>
  <c r="K37" i="29"/>
  <c r="AE37" i="29" s="1"/>
  <c r="K76" i="29"/>
  <c r="AE76" i="29" s="1"/>
  <c r="K60" i="29"/>
  <c r="T60" i="29" s="1"/>
  <c r="K54" i="29"/>
  <c r="T54" i="29" s="1"/>
  <c r="K50" i="29"/>
  <c r="AE50" i="29" s="1"/>
  <c r="K46" i="29"/>
  <c r="AE46" i="29" s="1"/>
  <c r="K39" i="29"/>
  <c r="T39" i="29" s="1"/>
  <c r="K32" i="29"/>
  <c r="T32" i="29" s="1"/>
  <c r="K30" i="29"/>
  <c r="AE30" i="29" s="1"/>
  <c r="K22" i="29"/>
  <c r="T22" i="29" s="1"/>
  <c r="K20" i="29"/>
  <c r="Y20" i="29" s="1"/>
  <c r="K16" i="29"/>
  <c r="T16" i="29" s="1"/>
  <c r="K14" i="29"/>
  <c r="T14" i="29" s="1"/>
  <c r="K13" i="29"/>
  <c r="AE13" i="29" s="1"/>
  <c r="S8" i="29"/>
  <c r="AD8" i="29" s="1"/>
  <c r="K9" i="29"/>
  <c r="T9" i="29" s="1"/>
  <c r="AL9" i="29" s="1"/>
  <c r="K11" i="29"/>
  <c r="AB11" i="29" s="1"/>
  <c r="AT14" i="29"/>
  <c r="K18" i="29"/>
  <c r="T18" i="29" s="1"/>
  <c r="K25" i="29"/>
  <c r="K27" i="29"/>
  <c r="AE27" i="29" s="1"/>
  <c r="K56" i="29"/>
  <c r="T56" i="29" s="1"/>
  <c r="K64" i="29"/>
  <c r="T64" i="29" s="1"/>
  <c r="K68" i="29"/>
  <c r="T68" i="29" s="1"/>
  <c r="K17" i="29"/>
  <c r="T17" i="29" s="1"/>
  <c r="AY18" i="29"/>
  <c r="AY26" i="29" s="1"/>
  <c r="Y26" i="29"/>
  <c r="AT30" i="29"/>
  <c r="AZ30" i="29" s="1"/>
  <c r="K43" i="29"/>
  <c r="T43" i="29" s="1"/>
  <c r="K47" i="29"/>
  <c r="AE47" i="29" s="1"/>
  <c r="K51" i="29"/>
  <c r="T51" i="29" s="1"/>
  <c r="K55" i="29"/>
  <c r="T55" i="29" s="1"/>
  <c r="K74" i="29"/>
  <c r="T74" i="29" s="1"/>
  <c r="K80" i="29"/>
  <c r="AE80" i="29" s="1"/>
  <c r="K98" i="29"/>
  <c r="AE98" i="29" s="1"/>
  <c r="BB19" i="29"/>
  <c r="K12" i="29"/>
  <c r="T12" i="29" s="1"/>
  <c r="K19" i="29"/>
  <c r="AE19" i="29" s="1"/>
  <c r="BB21" i="29"/>
  <c r="K23" i="29"/>
  <c r="AA26" i="29"/>
  <c r="K40" i="29"/>
  <c r="T40" i="29" s="1"/>
  <c r="K72" i="29"/>
  <c r="A8" i="28"/>
  <c r="J8" i="28"/>
  <c r="K206" i="28"/>
  <c r="K204" i="28"/>
  <c r="K197" i="28"/>
  <c r="T197" i="28" s="1"/>
  <c r="K208" i="28"/>
  <c r="K201" i="28"/>
  <c r="K198" i="28"/>
  <c r="K202" i="28"/>
  <c r="AE202" i="28" s="1"/>
  <c r="K199" i="28"/>
  <c r="K195" i="28"/>
  <c r="K191" i="28"/>
  <c r="K207" i="28"/>
  <c r="AE207" i="28" s="1"/>
  <c r="K194" i="28"/>
  <c r="K188" i="28"/>
  <c r="K184" i="28"/>
  <c r="K203" i="28"/>
  <c r="AE203" i="28" s="1"/>
  <c r="K200" i="28"/>
  <c r="K196" i="28"/>
  <c r="K192" i="28"/>
  <c r="T192" i="28" s="1"/>
  <c r="K185" i="28"/>
  <c r="AE185" i="28" s="1"/>
  <c r="K193" i="28"/>
  <c r="K186" i="28"/>
  <c r="K182" i="28"/>
  <c r="K190" i="28"/>
  <c r="AE190" i="28" s="1"/>
  <c r="K183" i="28"/>
  <c r="K178" i="28"/>
  <c r="AE178" i="28" s="1"/>
  <c r="K174" i="28"/>
  <c r="K172" i="28"/>
  <c r="AE172" i="28" s="1"/>
  <c r="K170" i="28"/>
  <c r="K168" i="28"/>
  <c r="T168" i="28" s="1"/>
  <c r="K181" i="28"/>
  <c r="T181" i="28" s="1"/>
  <c r="K180" i="28"/>
  <c r="AE180" i="28" s="1"/>
  <c r="K179" i="28"/>
  <c r="K175" i="28"/>
  <c r="K189" i="28"/>
  <c r="K187" i="28"/>
  <c r="AE187" i="28" s="1"/>
  <c r="K176" i="28"/>
  <c r="K173" i="28"/>
  <c r="K171" i="28"/>
  <c r="K169" i="28"/>
  <c r="T169" i="28" s="1"/>
  <c r="K167" i="28"/>
  <c r="K165" i="28"/>
  <c r="K163" i="28"/>
  <c r="K161" i="28"/>
  <c r="AE161" i="28" s="1"/>
  <c r="K159" i="28"/>
  <c r="K154" i="28"/>
  <c r="K150" i="28"/>
  <c r="K146" i="28"/>
  <c r="AE146" i="28" s="1"/>
  <c r="K205" i="28"/>
  <c r="K166" i="28"/>
  <c r="K164" i="28"/>
  <c r="K162" i="28"/>
  <c r="AE162" i="28" s="1"/>
  <c r="K160" i="28"/>
  <c r="K158" i="28"/>
  <c r="K157" i="28"/>
  <c r="K155" i="28"/>
  <c r="T155" i="28" s="1"/>
  <c r="K151" i="28"/>
  <c r="K152" i="28"/>
  <c r="K148" i="28"/>
  <c r="K144" i="28"/>
  <c r="AE144" i="28" s="1"/>
  <c r="K140" i="28"/>
  <c r="K177" i="28"/>
  <c r="K153" i="28"/>
  <c r="K145" i="28"/>
  <c r="T145" i="28" s="1"/>
  <c r="K136" i="28"/>
  <c r="K132" i="28"/>
  <c r="K128" i="28"/>
  <c r="AE128" i="28" s="1"/>
  <c r="K124" i="28"/>
  <c r="T124" i="28" s="1"/>
  <c r="K120" i="28"/>
  <c r="K147" i="28"/>
  <c r="K141" i="28"/>
  <c r="K133" i="28"/>
  <c r="AE133" i="28" s="1"/>
  <c r="K129" i="28"/>
  <c r="K143" i="28"/>
  <c r="K142" i="28"/>
  <c r="K137" i="28"/>
  <c r="AE137" i="28" s="1"/>
  <c r="K134" i="28"/>
  <c r="K130" i="28"/>
  <c r="K126" i="28"/>
  <c r="K122" i="28"/>
  <c r="AE122" i="28" s="1"/>
  <c r="K118" i="28"/>
  <c r="K114" i="28"/>
  <c r="T114" i="28" s="1"/>
  <c r="K110" i="28"/>
  <c r="K106" i="28"/>
  <c r="T106" i="28" s="1"/>
  <c r="K139" i="28"/>
  <c r="K135" i="28"/>
  <c r="T135" i="28" s="1"/>
  <c r="K119" i="28"/>
  <c r="K109" i="28"/>
  <c r="AE109" i="28" s="1"/>
  <c r="K108" i="28"/>
  <c r="K102" i="28"/>
  <c r="T102" i="28" s="1"/>
  <c r="K98" i="28"/>
  <c r="K94" i="28"/>
  <c r="T94" i="28" s="1"/>
  <c r="K121" i="28"/>
  <c r="K115" i="28"/>
  <c r="T115" i="28" s="1"/>
  <c r="K103" i="28"/>
  <c r="K99" i="28"/>
  <c r="T99" i="28" s="1"/>
  <c r="K95" i="28"/>
  <c r="K149" i="28"/>
  <c r="K138" i="28"/>
  <c r="K127" i="28"/>
  <c r="AE127" i="28" s="1"/>
  <c r="K123" i="28"/>
  <c r="K117" i="28"/>
  <c r="AE117" i="28" s="1"/>
  <c r="K116" i="28"/>
  <c r="K111" i="28"/>
  <c r="AE111" i="28" s="1"/>
  <c r="K104" i="28"/>
  <c r="K100" i="28"/>
  <c r="K96" i="28"/>
  <c r="K92" i="28"/>
  <c r="T92" i="28" s="1"/>
  <c r="K88" i="28"/>
  <c r="K84" i="28"/>
  <c r="K80" i="28"/>
  <c r="K76" i="28"/>
  <c r="AE76" i="28" s="1"/>
  <c r="K113" i="28"/>
  <c r="K107" i="28"/>
  <c r="AE107" i="28" s="1"/>
  <c r="K91" i="28"/>
  <c r="K90" i="28"/>
  <c r="T90" i="28" s="1"/>
  <c r="K79" i="28"/>
  <c r="K78" i="28"/>
  <c r="K75" i="28"/>
  <c r="K68" i="28"/>
  <c r="AE68" i="28" s="1"/>
  <c r="K64" i="28"/>
  <c r="K60" i="28"/>
  <c r="K56" i="28"/>
  <c r="K52" i="28"/>
  <c r="AE52" i="28" s="1"/>
  <c r="K97" i="28"/>
  <c r="K87" i="28"/>
  <c r="T87" i="28" s="1"/>
  <c r="K86" i="28"/>
  <c r="K83" i="28"/>
  <c r="AE83" i="28" s="1"/>
  <c r="K82" i="28"/>
  <c r="K73" i="28"/>
  <c r="K69" i="28"/>
  <c r="K65" i="28"/>
  <c r="T65" i="28" s="1"/>
  <c r="K61" i="28"/>
  <c r="K53" i="28"/>
  <c r="AE53" i="28" s="1"/>
  <c r="K131" i="28"/>
  <c r="K112" i="28"/>
  <c r="AE112" i="28" s="1"/>
  <c r="K101" i="28"/>
  <c r="K93" i="28"/>
  <c r="AE93" i="28" s="1"/>
  <c r="K74" i="28"/>
  <c r="K70" i="28"/>
  <c r="AE70" i="28" s="1"/>
  <c r="K66" i="28"/>
  <c r="K62" i="28"/>
  <c r="K58" i="28"/>
  <c r="K54" i="28"/>
  <c r="T54" i="28" s="1"/>
  <c r="K50" i="28"/>
  <c r="K46" i="28"/>
  <c r="K39" i="28"/>
  <c r="K32" i="28"/>
  <c r="T32" i="28" s="1"/>
  <c r="AK32" i="28" s="1"/>
  <c r="K30" i="28"/>
  <c r="K125" i="28"/>
  <c r="K89" i="28"/>
  <c r="T89" i="28" s="1"/>
  <c r="K105" i="28"/>
  <c r="AE105" i="28" s="1"/>
  <c r="K81" i="28"/>
  <c r="K77" i="28"/>
  <c r="T77" i="28" s="1"/>
  <c r="K59" i="28"/>
  <c r="K55" i="28"/>
  <c r="AE55" i="28" s="1"/>
  <c r="K49" i="28"/>
  <c r="K45" i="28"/>
  <c r="K44" i="28"/>
  <c r="AE44" i="28" s="1"/>
  <c r="K156" i="28"/>
  <c r="T156" i="28" s="1"/>
  <c r="K71" i="28"/>
  <c r="K63" i="28"/>
  <c r="K51" i="28"/>
  <c r="K67" i="28"/>
  <c r="AE67" i="28" s="1"/>
  <c r="K48" i="28"/>
  <c r="K43" i="28"/>
  <c r="K40" i="28"/>
  <c r="K37" i="28"/>
  <c r="AE37" i="28" s="1"/>
  <c r="AJ37" i="28" s="1"/>
  <c r="K36" i="28"/>
  <c r="K34" i="28"/>
  <c r="AE34" i="28" s="1"/>
  <c r="K33" i="28"/>
  <c r="K29" i="28"/>
  <c r="T29" i="28" s="1"/>
  <c r="K9" i="28"/>
  <c r="K16" i="28"/>
  <c r="K22" i="28"/>
  <c r="K26" i="28"/>
  <c r="AE26" i="28" s="1"/>
  <c r="AJ26" i="28" s="1"/>
  <c r="K42" i="28"/>
  <c r="K47" i="28"/>
  <c r="K10" i="28"/>
  <c r="AT14" i="28"/>
  <c r="K17" i="28"/>
  <c r="AY20" i="28"/>
  <c r="AY28" i="28" s="1"/>
  <c r="K21" i="28"/>
  <c r="AE21" i="28" s="1"/>
  <c r="BB21" i="28"/>
  <c r="AT22" i="28"/>
  <c r="AZ22" i="28" s="1"/>
  <c r="K27" i="28"/>
  <c r="K85" i="28"/>
  <c r="AE85" i="28" s="1"/>
  <c r="BB18" i="28"/>
  <c r="BB26" i="28" s="1"/>
  <c r="K8" i="28"/>
  <c r="AE8" i="28" s="1"/>
  <c r="AJ8" i="28" s="1"/>
  <c r="K12" i="28"/>
  <c r="K15" i="28"/>
  <c r="AE15" i="28" s="1"/>
  <c r="K19" i="28"/>
  <c r="K23" i="28"/>
  <c r="K25" i="28"/>
  <c r="AT30" i="28"/>
  <c r="AZ30" i="28" s="1"/>
  <c r="K13" i="28"/>
  <c r="T13" i="28" s="1"/>
  <c r="K14" i="28"/>
  <c r="K20" i="28"/>
  <c r="K24" i="28"/>
  <c r="T24" i="28" s="1"/>
  <c r="AL24" i="28" s="1"/>
  <c r="K35" i="28"/>
  <c r="B8" i="28"/>
  <c r="K11" i="28"/>
  <c r="K18" i="28"/>
  <c r="T18" i="28" s="1"/>
  <c r="K31" i="28"/>
  <c r="K38" i="28"/>
  <c r="T38" i="28" s="1"/>
  <c r="AL38" i="28" s="1"/>
  <c r="K41" i="28"/>
  <c r="AB22" i="32"/>
  <c r="Z22" i="32"/>
  <c r="Y22" i="32"/>
  <c r="I9" i="28"/>
  <c r="H8" i="32"/>
  <c r="B8" i="32"/>
  <c r="I9" i="30"/>
  <c r="AA18" i="28"/>
  <c r="Z18" i="28"/>
  <c r="Y18" i="28"/>
  <c r="AB18" i="28"/>
  <c r="Y9" i="28"/>
  <c r="AA9" i="28"/>
  <c r="Z9" i="28"/>
  <c r="AB9" i="28"/>
  <c r="Y12" i="28"/>
  <c r="AB12" i="28"/>
  <c r="AA12" i="28"/>
  <c r="Z12" i="28"/>
  <c r="AA19" i="28"/>
  <c r="AB19" i="28"/>
  <c r="Z19" i="28"/>
  <c r="Y19" i="28"/>
  <c r="AB46" i="28"/>
  <c r="AA46" i="28"/>
  <c r="Z46" i="28"/>
  <c r="Y46" i="28"/>
  <c r="AB43" i="28"/>
  <c r="AA43" i="28"/>
  <c r="Z43" i="28"/>
  <c r="Y43" i="28"/>
  <c r="AB39" i="28"/>
  <c r="AA39" i="28"/>
  <c r="Z39" i="28"/>
  <c r="Y39" i="28"/>
  <c r="AB23" i="28"/>
  <c r="Z23" i="28"/>
  <c r="AA23" i="28"/>
  <c r="Y23" i="28"/>
  <c r="Y16" i="28"/>
  <c r="AB16" i="28"/>
  <c r="AA16" i="28"/>
  <c r="Z16" i="28"/>
  <c r="Y12" i="33"/>
  <c r="AB12" i="33"/>
  <c r="AA12" i="33"/>
  <c r="Z12" i="33"/>
  <c r="AA55" i="33"/>
  <c r="Z55" i="33"/>
  <c r="Y55" i="33"/>
  <c r="AB55" i="33"/>
  <c r="Z30" i="33"/>
  <c r="Y30" i="33"/>
  <c r="AB30" i="33"/>
  <c r="AA30" i="33"/>
  <c r="T32" i="33"/>
  <c r="AB26" i="33"/>
  <c r="AA26" i="33"/>
  <c r="Z26" i="33"/>
  <c r="Y26" i="33"/>
  <c r="AA40" i="33"/>
  <c r="Z40" i="33"/>
  <c r="Y40" i="33"/>
  <c r="AB40" i="33"/>
  <c r="Z66" i="33"/>
  <c r="Y66" i="33"/>
  <c r="AB66" i="33"/>
  <c r="AA66" i="33"/>
  <c r="Y49" i="33"/>
  <c r="AB49" i="33"/>
  <c r="AA49" i="33"/>
  <c r="Z49" i="33"/>
  <c r="AB35" i="33"/>
  <c r="AA35" i="33"/>
  <c r="Z35" i="33"/>
  <c r="Y35" i="33"/>
  <c r="AB41" i="33"/>
  <c r="AA41" i="33"/>
  <c r="Z41" i="33"/>
  <c r="Y41" i="33"/>
  <c r="AB52" i="33"/>
  <c r="AA52" i="33"/>
  <c r="Z52" i="33"/>
  <c r="Y52" i="33"/>
  <c r="Z71" i="33"/>
  <c r="Y71" i="33"/>
  <c r="AB71" i="33"/>
  <c r="AA71" i="33"/>
  <c r="AA63" i="33"/>
  <c r="Z63" i="33"/>
  <c r="Y63" i="33"/>
  <c r="AB63" i="33"/>
  <c r="Y27" i="33"/>
  <c r="AB27" i="33"/>
  <c r="AA27" i="33"/>
  <c r="Z27" i="33"/>
  <c r="A8" i="33"/>
  <c r="J8" i="33"/>
  <c r="AB44" i="33"/>
  <c r="AA44" i="33"/>
  <c r="Z44" i="33"/>
  <c r="Y44" i="33"/>
  <c r="AB60" i="33"/>
  <c r="AA60" i="33"/>
  <c r="Z60" i="33"/>
  <c r="Y60" i="33"/>
  <c r="AB27" i="32"/>
  <c r="Z27" i="32"/>
  <c r="Y27" i="32"/>
  <c r="Z41" i="32"/>
  <c r="AB41" i="32"/>
  <c r="Y41" i="32"/>
  <c r="AB35" i="32"/>
  <c r="Z35" i="32"/>
  <c r="Y35" i="32"/>
  <c r="Z44" i="32"/>
  <c r="AB44" i="32"/>
  <c r="Y44" i="32"/>
  <c r="Z52" i="32"/>
  <c r="AB52" i="32"/>
  <c r="Y52" i="32"/>
  <c r="Z55" i="32"/>
  <c r="Y55" i="32"/>
  <c r="AB55" i="32"/>
  <c r="AB49" i="32"/>
  <c r="Y49" i="32"/>
  <c r="Z49" i="32"/>
  <c r="Z71" i="32"/>
  <c r="Y71" i="32"/>
  <c r="AB71" i="32"/>
  <c r="Y66" i="32"/>
  <c r="Z66" i="32"/>
  <c r="AB66" i="32"/>
  <c r="Y60" i="32"/>
  <c r="AB60" i="32"/>
  <c r="Z60" i="32"/>
  <c r="AB63" i="32"/>
  <c r="Y63" i="32"/>
  <c r="Z63" i="32"/>
  <c r="Y15" i="30"/>
  <c r="AB15" i="30"/>
  <c r="AA15" i="30"/>
  <c r="Z15" i="30"/>
  <c r="Y11" i="30"/>
  <c r="AB11" i="30"/>
  <c r="AA11" i="30"/>
  <c r="Z11" i="30"/>
  <c r="AB55" i="31"/>
  <c r="Z55" i="31"/>
  <c r="Y55" i="31"/>
  <c r="Z49" i="31"/>
  <c r="Y49" i="31"/>
  <c r="AB49" i="31"/>
  <c r="AB63" i="31"/>
  <c r="Z63" i="31"/>
  <c r="Y63" i="31"/>
  <c r="Z27" i="31"/>
  <c r="Y27" i="31"/>
  <c r="AB27" i="31"/>
  <c r="Y35" i="31"/>
  <c r="AB35" i="31"/>
  <c r="Z35" i="31"/>
  <c r="Y41" i="31"/>
  <c r="AB41" i="31"/>
  <c r="Z41" i="31"/>
  <c r="Y52" i="31"/>
  <c r="AB52" i="31"/>
  <c r="Z52" i="31"/>
  <c r="Z30" i="31"/>
  <c r="AB30" i="31"/>
  <c r="Y30" i="31"/>
  <c r="AB66" i="31"/>
  <c r="Z66" i="31"/>
  <c r="Y66" i="31"/>
  <c r="Y26" i="31"/>
  <c r="AB26" i="31"/>
  <c r="Z26" i="31"/>
  <c r="Y60" i="31"/>
  <c r="Z60" i="31"/>
  <c r="AB60" i="31"/>
  <c r="AB71" i="31"/>
  <c r="Z71" i="31"/>
  <c r="Y71" i="31"/>
  <c r="Y41" i="30"/>
  <c r="AB41" i="30"/>
  <c r="Z41" i="30"/>
  <c r="AA41" i="30"/>
  <c r="Y52" i="30"/>
  <c r="AB52" i="30"/>
  <c r="Z52" i="30"/>
  <c r="AA52" i="30"/>
  <c r="AA63" i="30"/>
  <c r="Z63" i="30"/>
  <c r="Y63" i="30"/>
  <c r="AB63" i="30"/>
  <c r="Z66" i="30"/>
  <c r="Y66" i="30"/>
  <c r="AB66" i="30"/>
  <c r="AA66" i="30"/>
  <c r="AB60" i="30"/>
  <c r="AA60" i="30"/>
  <c r="Y60" i="30"/>
  <c r="Z60" i="30"/>
  <c r="AB40" i="30"/>
  <c r="AA40" i="30"/>
  <c r="Y40" i="30"/>
  <c r="Z40" i="30"/>
  <c r="Z49" i="30"/>
  <c r="Y49" i="30"/>
  <c r="AA49" i="30"/>
  <c r="AB49" i="30"/>
  <c r="AA27" i="30"/>
  <c r="AB27" i="30"/>
  <c r="Z27" i="30"/>
  <c r="Y27" i="30"/>
  <c r="A9" i="30"/>
  <c r="J9" i="30"/>
  <c r="Y44" i="30"/>
  <c r="AB44" i="30"/>
  <c r="Z44" i="30"/>
  <c r="AA44" i="30"/>
  <c r="AA71" i="30"/>
  <c r="Z71" i="30"/>
  <c r="Y71" i="30"/>
  <c r="AB71" i="30"/>
  <c r="AA55" i="30"/>
  <c r="Y55" i="30"/>
  <c r="Z55" i="30"/>
  <c r="AB55" i="30"/>
  <c r="AB35" i="30"/>
  <c r="Z35" i="30"/>
  <c r="AA35" i="30"/>
  <c r="Y35" i="30"/>
  <c r="AE65" i="29"/>
  <c r="A8" i="29"/>
  <c r="J8" i="29"/>
  <c r="AA27" i="29"/>
  <c r="AB27" i="29"/>
  <c r="Z27" i="29"/>
  <c r="Y27" i="29"/>
  <c r="Y60" i="29"/>
  <c r="Z60" i="29"/>
  <c r="AB60" i="29"/>
  <c r="AA60" i="29"/>
  <c r="AB71" i="29"/>
  <c r="Y71" i="29"/>
  <c r="AA71" i="29"/>
  <c r="Z71" i="29"/>
  <c r="AA30" i="29"/>
  <c r="AA35" i="29"/>
  <c r="AA40" i="29"/>
  <c r="AA41" i="29"/>
  <c r="AA44" i="29"/>
  <c r="AA49" i="29"/>
  <c r="AA52" i="29"/>
  <c r="AA55" i="29"/>
  <c r="AA63" i="29"/>
  <c r="AA66" i="29"/>
  <c r="T80" i="29"/>
  <c r="T96" i="29"/>
  <c r="T139" i="29"/>
  <c r="T199" i="29"/>
  <c r="T206" i="29"/>
  <c r="Z55" i="29"/>
  <c r="Y55" i="29"/>
  <c r="AB55" i="29"/>
  <c r="Y30" i="29"/>
  <c r="AB30" i="29"/>
  <c r="Z30" i="29"/>
  <c r="Y49" i="29"/>
  <c r="AB49" i="29"/>
  <c r="Z49" i="29"/>
  <c r="AB44" i="29"/>
  <c r="Z44" i="29"/>
  <c r="Y44" i="29"/>
  <c r="Z66" i="29"/>
  <c r="Y66" i="29"/>
  <c r="AB66" i="29"/>
  <c r="AE131" i="29"/>
  <c r="AE163" i="29"/>
  <c r="Z40" i="29"/>
  <c r="Y40" i="29"/>
  <c r="AB40" i="29"/>
  <c r="AB35" i="29"/>
  <c r="Z35" i="29"/>
  <c r="Y35" i="29"/>
  <c r="AB41" i="29"/>
  <c r="Z41" i="29"/>
  <c r="Y41" i="29"/>
  <c r="AB52" i="29"/>
  <c r="Z52" i="29"/>
  <c r="Y52" i="29"/>
  <c r="AB63" i="29"/>
  <c r="Y63" i="29"/>
  <c r="Z63" i="29"/>
  <c r="AE199" i="29"/>
  <c r="AB41" i="28"/>
  <c r="AA41" i="28"/>
  <c r="Z41" i="28"/>
  <c r="Y41" i="28"/>
  <c r="AB44" i="28"/>
  <c r="AA44" i="28"/>
  <c r="Z44" i="28"/>
  <c r="Y44" i="28"/>
  <c r="AB40" i="28"/>
  <c r="AA40" i="28"/>
  <c r="Z40" i="28"/>
  <c r="Y40" i="28"/>
  <c r="AB26" i="28"/>
  <c r="Z26" i="28"/>
  <c r="AA26" i="28"/>
  <c r="Y26" i="28"/>
  <c r="AB27" i="28"/>
  <c r="Y27" i="28"/>
  <c r="AA27" i="28"/>
  <c r="Z27" i="28"/>
  <c r="Y30" i="28"/>
  <c r="AA30" i="28"/>
  <c r="Z30" i="28"/>
  <c r="AB30" i="28"/>
  <c r="Y35" i="28"/>
  <c r="AB35" i="28"/>
  <c r="Z35" i="28"/>
  <c r="AA35" i="28"/>
  <c r="Y63" i="28"/>
  <c r="AA63" i="28"/>
  <c r="Z63" i="28"/>
  <c r="AB63" i="28"/>
  <c r="Y66" i="28"/>
  <c r="Z66" i="28"/>
  <c r="AB66" i="28"/>
  <c r="AA66" i="28"/>
  <c r="S9" i="28"/>
  <c r="AD9" i="28"/>
  <c r="AE89" i="28"/>
  <c r="AE77" i="28"/>
  <c r="AE28" i="28"/>
  <c r="AE104" i="28"/>
  <c r="T104" i="28"/>
  <c r="AE108" i="28"/>
  <c r="T108" i="28"/>
  <c r="AE156" i="28"/>
  <c r="Y49" i="28"/>
  <c r="AA49" i="28"/>
  <c r="Z49" i="28"/>
  <c r="AB49" i="28"/>
  <c r="T49" i="28"/>
  <c r="AE49" i="28"/>
  <c r="T95" i="28"/>
  <c r="AE95" i="28"/>
  <c r="AE42" i="28"/>
  <c r="AJ42" i="28" s="1"/>
  <c r="T42" i="28"/>
  <c r="AK42" i="28" s="1"/>
  <c r="AE48" i="28"/>
  <c r="T48" i="28"/>
  <c r="AA55" i="28"/>
  <c r="Z55" i="28"/>
  <c r="Y55" i="28"/>
  <c r="AB55" i="28"/>
  <c r="Z58" i="28"/>
  <c r="Y58" i="28"/>
  <c r="AB58" i="28"/>
  <c r="AA58" i="28"/>
  <c r="T93" i="28"/>
  <c r="Y65" i="28"/>
  <c r="AB65" i="28"/>
  <c r="AA65" i="28"/>
  <c r="AE65" i="28"/>
  <c r="Z65" i="28"/>
  <c r="T88" i="28"/>
  <c r="AE88" i="28"/>
  <c r="AE115" i="28"/>
  <c r="T129" i="28"/>
  <c r="AE129" i="28"/>
  <c r="Y81" i="28"/>
  <c r="AA81" i="28"/>
  <c r="Z81" i="28"/>
  <c r="T81" i="28"/>
  <c r="AE81" i="28"/>
  <c r="AB81" i="28"/>
  <c r="AA60" i="28"/>
  <c r="AE192" i="28"/>
  <c r="AE18" i="28"/>
  <c r="AJ18" i="28" s="1"/>
  <c r="AE13" i="28"/>
  <c r="T21" i="28"/>
  <c r="AK21" i="28" s="1"/>
  <c r="AE17" i="28"/>
  <c r="T17" i="28"/>
  <c r="AM17" i="28" s="1"/>
  <c r="T37" i="28"/>
  <c r="AK37" i="28" s="1"/>
  <c r="T30" i="28"/>
  <c r="AE30" i="28"/>
  <c r="AE54" i="28"/>
  <c r="AE101" i="28"/>
  <c r="T101" i="28"/>
  <c r="T61" i="28"/>
  <c r="AE61" i="28"/>
  <c r="AE82" i="28"/>
  <c r="T82" i="28"/>
  <c r="AE87" i="28"/>
  <c r="T72" i="28"/>
  <c r="AE72" i="28"/>
  <c r="T113" i="28"/>
  <c r="AE113" i="28"/>
  <c r="T123" i="28"/>
  <c r="AE123" i="28"/>
  <c r="T139" i="28"/>
  <c r="AE139" i="28"/>
  <c r="T118" i="28"/>
  <c r="AE118" i="28"/>
  <c r="AE134" i="28"/>
  <c r="T134" i="28"/>
  <c r="T128" i="28"/>
  <c r="T151" i="28"/>
  <c r="AE151" i="28"/>
  <c r="T146" i="28"/>
  <c r="T179" i="28"/>
  <c r="AE179" i="28"/>
  <c r="AE208" i="28"/>
  <c r="T208" i="28"/>
  <c r="AE31" i="28"/>
  <c r="AJ31" i="28" s="1"/>
  <c r="T31" i="28"/>
  <c r="AE35" i="28"/>
  <c r="AJ35" i="28" s="1"/>
  <c r="T35" i="28"/>
  <c r="AL35" i="28" s="1"/>
  <c r="AE36" i="28"/>
  <c r="T36" i="28"/>
  <c r="AL36" i="28" s="1"/>
  <c r="T44" i="28"/>
  <c r="AE50" i="28"/>
  <c r="T50" i="28"/>
  <c r="AE66" i="28"/>
  <c r="T66" i="28"/>
  <c r="T57" i="28"/>
  <c r="AE57" i="28"/>
  <c r="Y73" i="28"/>
  <c r="AB73" i="28"/>
  <c r="AA73" i="28"/>
  <c r="Z73" i="28"/>
  <c r="AB52" i="28"/>
  <c r="AA52" i="28"/>
  <c r="Z52" i="28"/>
  <c r="Y52" i="28"/>
  <c r="AA79" i="28"/>
  <c r="Z79" i="28"/>
  <c r="AE79" i="28"/>
  <c r="Y79" i="28"/>
  <c r="T79" i="28"/>
  <c r="AB79" i="28"/>
  <c r="T117" i="28"/>
  <c r="T121" i="28"/>
  <c r="AE121" i="28"/>
  <c r="AE114" i="28"/>
  <c r="T144" i="28"/>
  <c r="AE160" i="28"/>
  <c r="T160" i="28"/>
  <c r="T159" i="28"/>
  <c r="AE159" i="28"/>
  <c r="AE167" i="28"/>
  <c r="T167" i="28"/>
  <c r="T178" i="28"/>
  <c r="AE193" i="28"/>
  <c r="T193" i="28"/>
  <c r="T203" i="28"/>
  <c r="AE38" i="28"/>
  <c r="AJ38" i="28" s="1"/>
  <c r="T19" i="28"/>
  <c r="AK19" i="28" s="1"/>
  <c r="AE19" i="28"/>
  <c r="Y85" i="28"/>
  <c r="AA85" i="28"/>
  <c r="Z85" i="28"/>
  <c r="AB85" i="28"/>
  <c r="T26" i="28"/>
  <c r="AK26" i="28" s="1"/>
  <c r="AE9" i="28"/>
  <c r="T9" i="28"/>
  <c r="AE29" i="28"/>
  <c r="AJ29" i="28" s="1"/>
  <c r="AA71" i="28"/>
  <c r="AE71" i="28"/>
  <c r="Z71" i="28"/>
  <c r="Y71" i="28"/>
  <c r="T71" i="28"/>
  <c r="AB71" i="28"/>
  <c r="T105" i="28"/>
  <c r="Z62" i="28"/>
  <c r="Y62" i="28"/>
  <c r="AB62" i="28"/>
  <c r="AA62" i="28"/>
  <c r="Y69" i="28"/>
  <c r="AB69" i="28"/>
  <c r="AA69" i="28"/>
  <c r="Z69" i="28"/>
  <c r="AE97" i="28"/>
  <c r="T97" i="28"/>
  <c r="T64" i="28"/>
  <c r="AE64" i="28"/>
  <c r="T107" i="28"/>
  <c r="AB76" i="28"/>
  <c r="T76" i="28"/>
  <c r="Y76" i="28"/>
  <c r="AA76" i="28"/>
  <c r="Z76" i="28"/>
  <c r="AE92" i="28"/>
  <c r="AE102" i="28"/>
  <c r="T133" i="28"/>
  <c r="T120" i="28"/>
  <c r="AE120" i="28"/>
  <c r="T136" i="28"/>
  <c r="AE136" i="28"/>
  <c r="T140" i="28"/>
  <c r="AE140" i="28"/>
  <c r="T205" i="28"/>
  <c r="AE205" i="28"/>
  <c r="AE176" i="28"/>
  <c r="T176" i="28"/>
  <c r="AE181" i="28"/>
  <c r="T170" i="28"/>
  <c r="AE170" i="28"/>
  <c r="T172" i="28"/>
  <c r="AE183" i="28"/>
  <c r="T183" i="28"/>
  <c r="T190" i="28"/>
  <c r="AE200" i="28"/>
  <c r="T200" i="28"/>
  <c r="AE194" i="28"/>
  <c r="T194" i="28"/>
  <c r="AE199" i="28"/>
  <c r="T199" i="28"/>
  <c r="I10" i="28"/>
  <c r="J10" i="28" s="1"/>
  <c r="B9" i="30"/>
  <c r="H9" i="30"/>
  <c r="I10" i="30"/>
  <c r="A10" i="30" s="1"/>
  <c r="S10" i="30"/>
  <c r="AD10" i="30" s="1"/>
  <c r="S10" i="28"/>
  <c r="AD10" i="28"/>
  <c r="J9" i="28"/>
  <c r="A9" i="28"/>
  <c r="B9" i="28"/>
  <c r="I11" i="28"/>
  <c r="A11" i="28" s="1"/>
  <c r="J10" i="30"/>
  <c r="S11" i="28"/>
  <c r="AD11" i="28" s="1"/>
  <c r="I12" i="28"/>
  <c r="S12" i="28"/>
  <c r="AD12" i="28"/>
  <c r="B11" i="28"/>
  <c r="I13" i="28"/>
  <c r="A12" i="28"/>
  <c r="J12" i="28"/>
  <c r="B12" i="28"/>
  <c r="S13" i="28"/>
  <c r="AD13" i="28"/>
  <c r="A13" i="28"/>
  <c r="J13" i="28"/>
  <c r="AM24" i="28"/>
  <c r="AL30" i="28"/>
  <c r="AK30" i="28"/>
  <c r="AM30" i="28"/>
  <c r="AL31" i="28"/>
  <c r="AM31" i="28"/>
  <c r="AK31" i="28"/>
  <c r="AM32" i="28"/>
  <c r="AK35" i="28"/>
  <c r="AM35" i="28"/>
  <c r="AM36" i="28"/>
  <c r="AL42" i="28"/>
  <c r="AM42" i="28"/>
  <c r="AJ9" i="28"/>
  <c r="AJ13" i="28"/>
  <c r="AJ15" i="28"/>
  <c r="AJ17" i="28"/>
  <c r="AJ19" i="28"/>
  <c r="AJ21" i="28"/>
  <c r="AJ28" i="28"/>
  <c r="AJ30" i="28"/>
  <c r="AJ34" i="28"/>
  <c r="AJ36" i="28"/>
  <c r="AJ44" i="28"/>
  <c r="Q8" i="20"/>
  <c r="W3" i="20"/>
  <c r="AH3" i="20"/>
  <c r="C4" i="20"/>
  <c r="K31" i="20" s="1"/>
  <c r="Y31" i="20"/>
  <c r="W4" i="20"/>
  <c r="AH4" i="20"/>
  <c r="W5" i="20"/>
  <c r="AH5" i="20"/>
  <c r="N8" i="20"/>
  <c r="P8" i="20"/>
  <c r="Y8" i="20"/>
  <c r="Z8" i="20"/>
  <c r="AA8" i="20"/>
  <c r="AB8" i="20"/>
  <c r="AI8" i="20"/>
  <c r="N9" i="20"/>
  <c r="P9" i="20"/>
  <c r="Y9" i="20"/>
  <c r="Z9" i="20"/>
  <c r="AA9" i="20"/>
  <c r="AB9" i="20"/>
  <c r="AF9" i="20"/>
  <c r="AI9" i="20"/>
  <c r="N10" i="20"/>
  <c r="P10" i="20"/>
  <c r="AF10" i="20"/>
  <c r="AI10" i="20"/>
  <c r="AF11" i="20"/>
  <c r="AI11" i="20"/>
  <c r="N12" i="20"/>
  <c r="P12" i="20"/>
  <c r="AF12" i="20"/>
  <c r="AI12" i="20"/>
  <c r="N13" i="20"/>
  <c r="P13" i="20"/>
  <c r="AF13" i="20"/>
  <c r="AI13" i="20"/>
  <c r="N14" i="20"/>
  <c r="P14" i="20"/>
  <c r="Y14" i="20"/>
  <c r="Z14" i="20"/>
  <c r="AA14" i="20"/>
  <c r="AB14" i="20"/>
  <c r="AF14" i="20"/>
  <c r="AI14" i="20"/>
  <c r="N15" i="20"/>
  <c r="P15" i="20"/>
  <c r="AF15" i="20"/>
  <c r="AI15" i="20"/>
  <c r="N16" i="20"/>
  <c r="P16" i="20"/>
  <c r="AF16" i="20"/>
  <c r="AI16" i="20"/>
  <c r="N17" i="20"/>
  <c r="P17" i="20"/>
  <c r="Y17" i="20"/>
  <c r="Z17" i="20"/>
  <c r="AA17" i="20"/>
  <c r="AB17" i="20"/>
  <c r="AF17" i="20"/>
  <c r="AI17" i="20"/>
  <c r="N18" i="20"/>
  <c r="P18" i="20"/>
  <c r="AF18" i="20"/>
  <c r="AI18" i="20"/>
  <c r="N19" i="20"/>
  <c r="P19" i="20"/>
  <c r="AF19" i="20"/>
  <c r="AI19" i="20"/>
  <c r="N20" i="20"/>
  <c r="P20" i="20"/>
  <c r="AF20" i="20"/>
  <c r="AI20" i="20"/>
  <c r="N21" i="20"/>
  <c r="P21" i="20"/>
  <c r="AF21" i="20"/>
  <c r="AI21" i="20"/>
  <c r="N22" i="20"/>
  <c r="P22" i="20"/>
  <c r="AF22" i="20"/>
  <c r="AI22" i="20"/>
  <c r="N23" i="20"/>
  <c r="P23" i="20"/>
  <c r="AF23" i="20"/>
  <c r="AI23" i="20"/>
  <c r="N24" i="20"/>
  <c r="P24" i="20"/>
  <c r="AF24" i="20"/>
  <c r="AI24" i="20"/>
  <c r="N25" i="20"/>
  <c r="P25" i="20"/>
  <c r="Y25" i="20"/>
  <c r="Z25" i="20"/>
  <c r="AA25" i="20"/>
  <c r="AB25" i="20"/>
  <c r="AF25" i="20"/>
  <c r="AI25" i="20"/>
  <c r="N26" i="20"/>
  <c r="P26" i="20"/>
  <c r="Y26" i="20"/>
  <c r="Z26" i="20"/>
  <c r="AA26" i="20"/>
  <c r="AB26" i="20"/>
  <c r="AF26" i="20"/>
  <c r="AI26" i="20"/>
  <c r="N27" i="20"/>
  <c r="P27" i="20"/>
  <c r="AF27" i="20"/>
  <c r="AI27" i="20"/>
  <c r="N28" i="20"/>
  <c r="P28" i="20"/>
  <c r="AF28" i="20"/>
  <c r="AI28" i="20"/>
  <c r="N29" i="20"/>
  <c r="P29" i="20"/>
  <c r="AF29" i="20"/>
  <c r="AI29" i="20"/>
  <c r="N30" i="20"/>
  <c r="P30" i="20"/>
  <c r="AF30" i="20"/>
  <c r="AI30" i="20"/>
  <c r="N31" i="20"/>
  <c r="P31" i="20"/>
  <c r="AF31" i="20"/>
  <c r="AI31" i="20"/>
  <c r="N32" i="20"/>
  <c r="P32" i="20"/>
  <c r="Y32" i="20"/>
  <c r="Z32" i="20"/>
  <c r="AA32" i="20"/>
  <c r="AB32" i="20"/>
  <c r="AF32" i="20"/>
  <c r="AI32" i="20"/>
  <c r="N33" i="20"/>
  <c r="P33" i="20"/>
  <c r="AF33" i="20"/>
  <c r="AI33" i="20"/>
  <c r="N34" i="20"/>
  <c r="P34" i="20"/>
  <c r="AF34" i="20"/>
  <c r="AI34" i="20"/>
  <c r="N35" i="20"/>
  <c r="P35" i="20"/>
  <c r="Y35" i="20"/>
  <c r="Z35" i="20"/>
  <c r="AA35" i="20"/>
  <c r="AB35" i="20"/>
  <c r="AF35" i="20"/>
  <c r="AI35" i="20"/>
  <c r="N36" i="20"/>
  <c r="P36" i="20"/>
  <c r="AF36" i="20"/>
  <c r="AI36" i="20"/>
  <c r="N37" i="20"/>
  <c r="P37" i="20"/>
  <c r="AF37" i="20"/>
  <c r="AI37" i="20"/>
  <c r="N38" i="20"/>
  <c r="P38" i="20"/>
  <c r="AF38" i="20"/>
  <c r="AI38" i="20"/>
  <c r="N39" i="20"/>
  <c r="P39" i="20"/>
  <c r="Y39" i="20"/>
  <c r="Z39" i="20"/>
  <c r="AA39" i="20"/>
  <c r="AB39" i="20"/>
  <c r="AF39" i="20"/>
  <c r="AI39" i="20"/>
  <c r="N40" i="20"/>
  <c r="P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AF44" i="20"/>
  <c r="AI44" i="20"/>
  <c r="N45" i="20"/>
  <c r="P45" i="20"/>
  <c r="Y45" i="20"/>
  <c r="Z45" i="20"/>
  <c r="AA45" i="20"/>
  <c r="AB45" i="20"/>
  <c r="AF45" i="20"/>
  <c r="AI45" i="20"/>
  <c r="N46" i="20"/>
  <c r="P46" i="20"/>
  <c r="AF46" i="20"/>
  <c r="AI46" i="20"/>
  <c r="N47" i="20"/>
  <c r="P47" i="20"/>
  <c r="AF47" i="20"/>
  <c r="AI47" i="20"/>
  <c r="N48" i="20"/>
  <c r="P48" i="20"/>
  <c r="AF48" i="20"/>
  <c r="AI48" i="20"/>
  <c r="N49" i="20"/>
  <c r="P49" i="20"/>
  <c r="AF49" i="20"/>
  <c r="AI49" i="20"/>
  <c r="N50" i="20"/>
  <c r="P50" i="20"/>
  <c r="AF50" i="20"/>
  <c r="AI50" i="20"/>
  <c r="N51" i="20"/>
  <c r="P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Y57" i="20"/>
  <c r="Z57" i="20"/>
  <c r="AA57" i="20"/>
  <c r="AB57" i="20"/>
  <c r="AF57" i="20"/>
  <c r="AI57" i="20"/>
  <c r="N58" i="20"/>
  <c r="P58" i="20"/>
  <c r="AF58" i="20"/>
  <c r="AI58" i="20"/>
  <c r="N59" i="20"/>
  <c r="P59" i="20"/>
  <c r="AF59" i="20"/>
  <c r="AI59" i="20"/>
  <c r="N60" i="20"/>
  <c r="P60" i="20"/>
  <c r="AF60" i="20"/>
  <c r="AI60" i="20"/>
  <c r="N61" i="20"/>
  <c r="P61" i="20"/>
  <c r="Y61" i="20"/>
  <c r="Z61" i="20"/>
  <c r="AA61" i="20"/>
  <c r="AB61" i="20"/>
  <c r="AF61" i="20"/>
  <c r="AI61" i="20"/>
  <c r="N62" i="20"/>
  <c r="P62" i="20"/>
  <c r="AF62" i="20"/>
  <c r="AI62" i="20"/>
  <c r="N63" i="20"/>
  <c r="P63" i="20"/>
  <c r="Y63" i="20"/>
  <c r="Z63" i="20"/>
  <c r="AA63" i="20"/>
  <c r="AB63" i="20"/>
  <c r="AF63" i="20"/>
  <c r="AI63" i="20"/>
  <c r="N64" i="20"/>
  <c r="P64" i="20"/>
  <c r="Y64" i="20"/>
  <c r="Z64" i="20"/>
  <c r="AA64" i="20"/>
  <c r="AB64" i="20"/>
  <c r="AF64" i="20"/>
  <c r="AI64" i="20"/>
  <c r="N65" i="20"/>
  <c r="P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AF69" i="20"/>
  <c r="AI69" i="20"/>
  <c r="N70" i="20"/>
  <c r="P70" i="20"/>
  <c r="Y70" i="20"/>
  <c r="Z70" i="20"/>
  <c r="AA70" i="20"/>
  <c r="AB70" i="20"/>
  <c r="AF70" i="20"/>
  <c r="AI70" i="20"/>
  <c r="N71" i="20"/>
  <c r="P71" i="20"/>
  <c r="AF71" i="20"/>
  <c r="AI71" i="20"/>
  <c r="N72" i="20"/>
  <c r="P72" i="20"/>
  <c r="Y72" i="20"/>
  <c r="Z72" i="20"/>
  <c r="AA72" i="20"/>
  <c r="AB72" i="20"/>
  <c r="AF72" i="20"/>
  <c r="AI72" i="20"/>
  <c r="N73" i="20"/>
  <c r="P73" i="20"/>
  <c r="AF73" i="20"/>
  <c r="AI73" i="20"/>
  <c r="N74" i="20"/>
  <c r="P74" i="20"/>
  <c r="Y74" i="20"/>
  <c r="Z74" i="20"/>
  <c r="AA74" i="20"/>
  <c r="AB74" i="20"/>
  <c r="AF74" i="20"/>
  <c r="AI74" i="20"/>
  <c r="N75" i="20"/>
  <c r="P75" i="20"/>
  <c r="Y75" i="20"/>
  <c r="Z75" i="20"/>
  <c r="AA75" i="20"/>
  <c r="AB75" i="20"/>
  <c r="AF75" i="20"/>
  <c r="AI75" i="20"/>
  <c r="N76" i="20"/>
  <c r="P76" i="20"/>
  <c r="AF76" i="20"/>
  <c r="AI76" i="20"/>
  <c r="N77" i="20"/>
  <c r="P77" i="20"/>
  <c r="Y77" i="20"/>
  <c r="Z77" i="20"/>
  <c r="AA77" i="20"/>
  <c r="AB77" i="20"/>
  <c r="AF77" i="20"/>
  <c r="AI77" i="20"/>
  <c r="N78" i="20"/>
  <c r="P78" i="20"/>
  <c r="Y78" i="20"/>
  <c r="Z78" i="20"/>
  <c r="AA78" i="20"/>
  <c r="AB78" i="20"/>
  <c r="AF78" i="20"/>
  <c r="AI78" i="20"/>
  <c r="N79" i="20"/>
  <c r="P79" i="20"/>
  <c r="AF79" i="20"/>
  <c r="AI79" i="20"/>
  <c r="N80" i="20"/>
  <c r="P80" i="20"/>
  <c r="Y80" i="20"/>
  <c r="Z80" i="20"/>
  <c r="AA80" i="20"/>
  <c r="AB80" i="20"/>
  <c r="AF80" i="20"/>
  <c r="AI80" i="20"/>
  <c r="N81" i="20"/>
  <c r="P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N85" i="20"/>
  <c r="P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N199" i="20"/>
  <c r="P199" i="20"/>
  <c r="Y199" i="20"/>
  <c r="Z199" i="20"/>
  <c r="AA199" i="20"/>
  <c r="AB199" i="20"/>
  <c r="AF199" i="20"/>
  <c r="AI199" i="20"/>
  <c r="N200" i="20"/>
  <c r="P200" i="20"/>
  <c r="Y200" i="20"/>
  <c r="Z200" i="20"/>
  <c r="AA200" i="20"/>
  <c r="AB200" i="20"/>
  <c r="AF200" i="20"/>
  <c r="AI200" i="20"/>
  <c r="B201" i="20"/>
  <c r="H201" i="20"/>
  <c r="N201" i="20"/>
  <c r="P201" i="20"/>
  <c r="Y201" i="20"/>
  <c r="Z201" i="20"/>
  <c r="AA201" i="20"/>
  <c r="AB201" i="20"/>
  <c r="AF201" i="20"/>
  <c r="AI201" i="20"/>
  <c r="A202" i="20"/>
  <c r="B202" i="20"/>
  <c r="H202" i="20"/>
  <c r="J202" i="20"/>
  <c r="N202" i="20"/>
  <c r="P202" i="20"/>
  <c r="Y202" i="20"/>
  <c r="Z202" i="20"/>
  <c r="AA202" i="20"/>
  <c r="AB202" i="20"/>
  <c r="AF202" i="20"/>
  <c r="AI202" i="20"/>
  <c r="A203" i="20"/>
  <c r="B203" i="20"/>
  <c r="H203" i="20"/>
  <c r="J203" i="20"/>
  <c r="N203" i="20"/>
  <c r="P203" i="20"/>
  <c r="Y203" i="20"/>
  <c r="Z203" i="20"/>
  <c r="AA203" i="20"/>
  <c r="AB203" i="20"/>
  <c r="AF203" i="20"/>
  <c r="AI203" i="20"/>
  <c r="A204" i="20"/>
  <c r="B204" i="20"/>
  <c r="H204" i="20"/>
  <c r="J204" i="20"/>
  <c r="N204" i="20"/>
  <c r="P204" i="20"/>
  <c r="Y204" i="20"/>
  <c r="Z204" i="20"/>
  <c r="AA204" i="20"/>
  <c r="AB204" i="20"/>
  <c r="AF204" i="20"/>
  <c r="AI204" i="20"/>
  <c r="A205" i="20"/>
  <c r="B205" i="20"/>
  <c r="H205" i="20"/>
  <c r="J205" i="20"/>
  <c r="N205" i="20"/>
  <c r="P205" i="20"/>
  <c r="Y205" i="20"/>
  <c r="Z205" i="20"/>
  <c r="AA205" i="20"/>
  <c r="AB205" i="20"/>
  <c r="AF205" i="20"/>
  <c r="AI205" i="20"/>
  <c r="A206" i="20"/>
  <c r="B206" i="20"/>
  <c r="H206" i="20"/>
  <c r="J206" i="20"/>
  <c r="N206" i="20"/>
  <c r="P206" i="20"/>
  <c r="Y206" i="20"/>
  <c r="Z206" i="20"/>
  <c r="AA206" i="20"/>
  <c r="AB206" i="20"/>
  <c r="AF206" i="20"/>
  <c r="AI206" i="20"/>
  <c r="A207" i="20"/>
  <c r="B207" i="20"/>
  <c r="H207" i="20"/>
  <c r="J207" i="20"/>
  <c r="N207" i="20"/>
  <c r="P207" i="20"/>
  <c r="Y207" i="20"/>
  <c r="Z207" i="20"/>
  <c r="AA207" i="20"/>
  <c r="AB207" i="20"/>
  <c r="AF207" i="20"/>
  <c r="AI207" i="20"/>
  <c r="A208" i="20"/>
  <c r="B208" i="20"/>
  <c r="H208" i="20"/>
  <c r="J208" i="20"/>
  <c r="N208" i="20"/>
  <c r="P208" i="20"/>
  <c r="Y208" i="20"/>
  <c r="Z208" i="20"/>
  <c r="AA208" i="20"/>
  <c r="AB208" i="20"/>
  <c r="AF208" i="20"/>
  <c r="AI208" i="20"/>
  <c r="A209" i="20"/>
  <c r="B209" i="20"/>
  <c r="H209" i="20"/>
  <c r="J209" i="20"/>
  <c r="L209" i="20"/>
  <c r="P209" i="20"/>
  <c r="AE209" i="20"/>
  <c r="AJ209" i="20" s="1"/>
  <c r="AI209" i="20"/>
  <c r="A210" i="20"/>
  <c r="B210" i="20"/>
  <c r="H210" i="20"/>
  <c r="J210" i="20"/>
  <c r="L210" i="20"/>
  <c r="P210" i="20"/>
  <c r="AE210" i="20"/>
  <c r="AJ210" i="20" s="1"/>
  <c r="AI210" i="20"/>
  <c r="A211" i="20"/>
  <c r="B211" i="20"/>
  <c r="H211" i="20"/>
  <c r="J211" i="20"/>
  <c r="L211" i="20"/>
  <c r="P211" i="20"/>
  <c r="AE211" i="20"/>
  <c r="AJ211" i="20" s="1"/>
  <c r="AI211" i="20"/>
  <c r="A212" i="20"/>
  <c r="B212" i="20"/>
  <c r="H212" i="20"/>
  <c r="J212" i="20"/>
  <c r="L212" i="20"/>
  <c r="P212" i="20"/>
  <c r="AE212" i="20"/>
  <c r="AJ212" i="20"/>
  <c r="AI212" i="20"/>
  <c r="A213" i="20"/>
  <c r="B213" i="20"/>
  <c r="H213" i="20"/>
  <c r="J213" i="20"/>
  <c r="L213" i="20"/>
  <c r="P213" i="20"/>
  <c r="AE213" i="20"/>
  <c r="AJ213" i="20" s="1"/>
  <c r="AI213" i="20"/>
  <c r="A214" i="20"/>
  <c r="B214" i="20"/>
  <c r="H214" i="20"/>
  <c r="J214" i="20"/>
  <c r="L214" i="20"/>
  <c r="P214" i="20"/>
  <c r="AE214" i="20"/>
  <c r="AJ214" i="20" s="1"/>
  <c r="AI214" i="20"/>
  <c r="A215" i="20"/>
  <c r="B215" i="20"/>
  <c r="H215" i="20"/>
  <c r="J215" i="20"/>
  <c r="L215" i="20"/>
  <c r="P215" i="20"/>
  <c r="AE215" i="20"/>
  <c r="AI215" i="20"/>
  <c r="AJ215" i="20"/>
  <c r="A216" i="20"/>
  <c r="B216" i="20"/>
  <c r="H216" i="20"/>
  <c r="J216" i="20"/>
  <c r="L216" i="20"/>
  <c r="P216" i="20"/>
  <c r="AI216" i="20"/>
  <c r="AJ216" i="20"/>
  <c r="A217" i="20"/>
  <c r="B217" i="20"/>
  <c r="H217" i="20"/>
  <c r="J217" i="20"/>
  <c r="L217" i="20"/>
  <c r="P217" i="20"/>
  <c r="AI217" i="20"/>
  <c r="AJ217" i="20"/>
  <c r="A218" i="20"/>
  <c r="B218" i="20"/>
  <c r="H218" i="20"/>
  <c r="L218" i="20"/>
  <c r="P218" i="20"/>
  <c r="AI218" i="20"/>
  <c r="AJ218" i="20"/>
  <c r="A219" i="20"/>
  <c r="B219" i="20"/>
  <c r="H219" i="20"/>
  <c r="L219" i="20"/>
  <c r="P219" i="20"/>
  <c r="AI219" i="20"/>
  <c r="AJ219" i="20"/>
  <c r="A220" i="20"/>
  <c r="B220" i="20"/>
  <c r="H220" i="20"/>
  <c r="L220" i="20"/>
  <c r="P220" i="20"/>
  <c r="AI220" i="20"/>
  <c r="AJ220" i="20"/>
  <c r="A221" i="20"/>
  <c r="B221" i="20"/>
  <c r="H221" i="20"/>
  <c r="L221" i="20"/>
  <c r="P221" i="20"/>
  <c r="AI221" i="20"/>
  <c r="AJ221" i="20"/>
  <c r="A222" i="20"/>
  <c r="B222" i="20"/>
  <c r="H222" i="20"/>
  <c r="L222" i="20"/>
  <c r="P222" i="20"/>
  <c r="AI222" i="20"/>
  <c r="AJ222" i="20"/>
  <c r="A223" i="20"/>
  <c r="B223" i="20"/>
  <c r="H223" i="20"/>
  <c r="L223" i="20"/>
  <c r="P223" i="20"/>
  <c r="AI223" i="20"/>
  <c r="AJ223" i="20"/>
  <c r="A224" i="20"/>
  <c r="B224" i="20"/>
  <c r="H224" i="20"/>
  <c r="L224" i="20"/>
  <c r="P224" i="20"/>
  <c r="AI224" i="20"/>
  <c r="AJ224" i="20"/>
  <c r="A225" i="20"/>
  <c r="B225" i="20"/>
  <c r="H225" i="20"/>
  <c r="L225" i="20"/>
  <c r="P225" i="20"/>
  <c r="AI225" i="20"/>
  <c r="AJ225" i="20"/>
  <c r="A226" i="20"/>
  <c r="B226" i="20"/>
  <c r="H226" i="20"/>
  <c r="L226" i="20"/>
  <c r="P226" i="20"/>
  <c r="AI226" i="20"/>
  <c r="AJ226" i="20"/>
  <c r="A227" i="20"/>
  <c r="B227" i="20"/>
  <c r="H227" i="20"/>
  <c r="L227" i="20"/>
  <c r="P227" i="20"/>
  <c r="AI227" i="20"/>
  <c r="AJ227" i="20"/>
  <c r="A228" i="20"/>
  <c r="B228" i="20"/>
  <c r="H228" i="20"/>
  <c r="L228" i="20"/>
  <c r="P228" i="20"/>
  <c r="AI228" i="20"/>
  <c r="AJ228" i="20"/>
  <c r="A229" i="20"/>
  <c r="B229" i="20"/>
  <c r="H229" i="20"/>
  <c r="L229" i="20"/>
  <c r="P229" i="20"/>
  <c r="AI229" i="20"/>
  <c r="AJ229" i="20"/>
  <c r="A230" i="20"/>
  <c r="B230" i="20"/>
  <c r="H230" i="20"/>
  <c r="L230" i="20"/>
  <c r="P230" i="20"/>
  <c r="AI230" i="20"/>
  <c r="AJ230" i="20"/>
  <c r="A231" i="20"/>
  <c r="B231" i="20"/>
  <c r="H231" i="20"/>
  <c r="L231" i="20"/>
  <c r="P231" i="20"/>
  <c r="AI231" i="20"/>
  <c r="AJ231" i="20"/>
  <c r="A232" i="20"/>
  <c r="B232" i="20"/>
  <c r="H232" i="20"/>
  <c r="L232" i="20"/>
  <c r="P232" i="20"/>
  <c r="AI232" i="20"/>
  <c r="AJ232" i="20"/>
  <c r="A233" i="20"/>
  <c r="B233" i="20"/>
  <c r="H233" i="20"/>
  <c r="L233" i="20"/>
  <c r="P233" i="20"/>
  <c r="AI233" i="20"/>
  <c r="AJ233" i="20"/>
  <c r="A234" i="20"/>
  <c r="B234" i="20"/>
  <c r="H234" i="20"/>
  <c r="L234" i="20"/>
  <c r="P234" i="20"/>
  <c r="AI234" i="20"/>
  <c r="AJ234" i="20"/>
  <c r="A235" i="20"/>
  <c r="B235" i="20"/>
  <c r="H235" i="20"/>
  <c r="L235" i="20"/>
  <c r="P235" i="20"/>
  <c r="AI235" i="20"/>
  <c r="AJ235" i="20"/>
  <c r="A236" i="20"/>
  <c r="B236" i="20"/>
  <c r="H236" i="20"/>
  <c r="L236" i="20"/>
  <c r="P236" i="20"/>
  <c r="AI236" i="20"/>
  <c r="AJ236" i="20"/>
  <c r="A237" i="20"/>
  <c r="B237" i="20"/>
  <c r="H237" i="20"/>
  <c r="L237" i="20"/>
  <c r="P237" i="20"/>
  <c r="AI237" i="20"/>
  <c r="AJ237" i="20"/>
  <c r="A238" i="20"/>
  <c r="B238" i="20"/>
  <c r="H238" i="20"/>
  <c r="L238" i="20"/>
  <c r="P238" i="20"/>
  <c r="A239" i="20"/>
  <c r="B239" i="20"/>
  <c r="H239" i="20"/>
  <c r="L239" i="20"/>
  <c r="P239" i="20"/>
  <c r="A240" i="20"/>
  <c r="B240" i="20"/>
  <c r="H240" i="20"/>
  <c r="L240" i="20"/>
  <c r="P240" i="20"/>
  <c r="A241" i="20"/>
  <c r="B241" i="20"/>
  <c r="H241" i="20"/>
  <c r="L241" i="20"/>
  <c r="P241" i="20"/>
  <c r="A242" i="20"/>
  <c r="B242" i="20"/>
  <c r="H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AB31" i="20"/>
  <c r="AA31" i="20"/>
  <c r="Z31" i="20"/>
  <c r="I8" i="20"/>
  <c r="N26" i="19"/>
  <c r="O27" i="19"/>
  <c r="N28" i="19"/>
  <c r="BB20" i="20"/>
  <c r="AY20" i="20"/>
  <c r="AY28" i="20" s="1"/>
  <c r="BB19" i="20"/>
  <c r="BB27" i="20" s="1"/>
  <c r="AY19" i="20"/>
  <c r="AY27" i="20" s="1"/>
  <c r="AY18" i="20"/>
  <c r="AY26" i="20" s="1"/>
  <c r="N8" i="19"/>
  <c r="N6" i="19"/>
  <c r="O7" i="19" s="1"/>
  <c r="N7" i="19"/>
  <c r="O8" i="19" s="1"/>
  <c r="J8" i="20"/>
  <c r="O12" i="19"/>
  <c r="O13" i="19"/>
  <c r="N27" i="19"/>
  <c r="O28" i="19"/>
  <c r="S8" i="20"/>
  <c r="AD8" i="20" s="1"/>
  <c r="AB34" i="20"/>
  <c r="Y34" i="20"/>
  <c r="Z34" i="20"/>
  <c r="AA34" i="20"/>
  <c r="Z59" i="20"/>
  <c r="AA59" i="20"/>
  <c r="AB59" i="20"/>
  <c r="Y59" i="20"/>
  <c r="Z56" i="20"/>
  <c r="AA56" i="20"/>
  <c r="AB56" i="20"/>
  <c r="Y56" i="20"/>
  <c r="Z53" i="20"/>
  <c r="AA53" i="20"/>
  <c r="AB53" i="20"/>
  <c r="Y53" i="20"/>
  <c r="Z44" i="20"/>
  <c r="AA44" i="20"/>
  <c r="AB44" i="20"/>
  <c r="Y44" i="20"/>
  <c r="Z40" i="20"/>
  <c r="AA40" i="20"/>
  <c r="AB40" i="20"/>
  <c r="Y40" i="20"/>
  <c r="Z36" i="20"/>
  <c r="AA36" i="20"/>
  <c r="AB36" i="20"/>
  <c r="Y36" i="20"/>
  <c r="Z33" i="20"/>
  <c r="AA33" i="20"/>
  <c r="AB33" i="20"/>
  <c r="Y33" i="20"/>
  <c r="Z29" i="20"/>
  <c r="AA29" i="20"/>
  <c r="AB29" i="20"/>
  <c r="Y29" i="20"/>
  <c r="Z13" i="20"/>
  <c r="AA13" i="20"/>
  <c r="AB13" i="20"/>
  <c r="Y13" i="20"/>
  <c r="Z48" i="20"/>
  <c r="AA48" i="20"/>
  <c r="Y48" i="20"/>
  <c r="AB48" i="20"/>
  <c r="Z47" i="20"/>
  <c r="AA47" i="20"/>
  <c r="Y47" i="20"/>
  <c r="AB47" i="20"/>
  <c r="Z51" i="20"/>
  <c r="AA51" i="20"/>
  <c r="Y51" i="20"/>
  <c r="AB51" i="20"/>
  <c r="AA50" i="20"/>
  <c r="AB50" i="20"/>
  <c r="Y50" i="20"/>
  <c r="Z50" i="20"/>
  <c r="AA46" i="20"/>
  <c r="Y46" i="20"/>
  <c r="Z46" i="20"/>
  <c r="AB46" i="20"/>
  <c r="AA60" i="20"/>
  <c r="AB60" i="20"/>
  <c r="Y60" i="20"/>
  <c r="Z60" i="20"/>
  <c r="AA85" i="20"/>
  <c r="AB85" i="20"/>
  <c r="Y85" i="20"/>
  <c r="Z85" i="20"/>
  <c r="AB81" i="20"/>
  <c r="Y81" i="20"/>
  <c r="Z81" i="20"/>
  <c r="AA81" i="20"/>
  <c r="AA79" i="20"/>
  <c r="AB79" i="20"/>
  <c r="Y79" i="20"/>
  <c r="Z79" i="20"/>
  <c r="AA71" i="20"/>
  <c r="AB71" i="20"/>
  <c r="Y71" i="20"/>
  <c r="Z71" i="20"/>
  <c r="AA76" i="20"/>
  <c r="AB76" i="20"/>
  <c r="Z76" i="20"/>
  <c r="Y76" i="20"/>
  <c r="AA73" i="20"/>
  <c r="AB73" i="20"/>
  <c r="Z73" i="20"/>
  <c r="Y73" i="20"/>
  <c r="AA69" i="20"/>
  <c r="Z69" i="20"/>
  <c r="AB69" i="20"/>
  <c r="Y69" i="20"/>
  <c r="AA65" i="20"/>
  <c r="AB65" i="20"/>
  <c r="Z65" i="20"/>
  <c r="Y65" i="20"/>
  <c r="AA62" i="20"/>
  <c r="Y62" i="20"/>
  <c r="AB62" i="20"/>
  <c r="Z62" i="20"/>
  <c r="AA58" i="20"/>
  <c r="AB58" i="20"/>
  <c r="Z58" i="20"/>
  <c r="Y58" i="20"/>
  <c r="AA55" i="20"/>
  <c r="Y55" i="20"/>
  <c r="AB55" i="20"/>
  <c r="Z55" i="20"/>
  <c r="Z52" i="20"/>
  <c r="AA52" i="20"/>
  <c r="Y52" i="20"/>
  <c r="AB52" i="20"/>
  <c r="Z49" i="20"/>
  <c r="AB49" i="20"/>
  <c r="AA49" i="20"/>
  <c r="Y49" i="20"/>
  <c r="Z37" i="20"/>
  <c r="AA37" i="20"/>
  <c r="AB37" i="20"/>
  <c r="Y37" i="20"/>
  <c r="Z38" i="20"/>
  <c r="AB38" i="20"/>
  <c r="AA38" i="20"/>
  <c r="Y38" i="20"/>
  <c r="AB11" i="20"/>
  <c r="Y11" i="20"/>
  <c r="Z11" i="20"/>
  <c r="AA11" i="20"/>
  <c r="AB10" i="20"/>
  <c r="Y10" i="20"/>
  <c r="AA10" i="20"/>
  <c r="Z10" i="20"/>
  <c r="A8" i="20"/>
  <c r="Y21" i="20"/>
  <c r="Z21" i="20"/>
  <c r="AA21" i="20"/>
  <c r="AB21" i="20"/>
  <c r="N11" i="20"/>
  <c r="P11" i="20"/>
  <c r="Y16" i="20"/>
  <c r="Z16" i="20"/>
  <c r="AA16" i="20"/>
  <c r="AB16" i="20"/>
  <c r="Y12" i="20"/>
  <c r="Z12" i="20"/>
  <c r="AA12" i="20"/>
  <c r="AB12" i="20"/>
  <c r="BB18" i="20"/>
  <c r="BB26" i="20" s="1"/>
  <c r="G28" i="19"/>
  <c r="G27" i="19"/>
  <c r="G23" i="19"/>
  <c r="G22" i="19"/>
  <c r="G18" i="19"/>
  <c r="G17" i="19"/>
  <c r="G13" i="19"/>
  <c r="G12" i="19"/>
  <c r="G33" i="19"/>
  <c r="G32" i="19"/>
  <c r="L26" i="19"/>
  <c r="L27" i="19"/>
  <c r="L28" i="19"/>
  <c r="M28" i="19"/>
  <c r="M27" i="19"/>
  <c r="M6" i="27"/>
  <c r="M5" i="27"/>
  <c r="B5" i="27"/>
  <c r="T6" i="27"/>
  <c r="B6" i="27"/>
  <c r="BB21" i="20"/>
  <c r="B8" i="27"/>
  <c r="T5" i="27"/>
  <c r="J26" i="19"/>
  <c r="J27" i="19"/>
  <c r="J28" i="19"/>
  <c r="K28" i="19"/>
  <c r="K27" i="19"/>
  <c r="AE56" i="29" l="1"/>
  <c r="AE186" i="29"/>
  <c r="T160" i="29"/>
  <c r="T19" i="29"/>
  <c r="AE146" i="29"/>
  <c r="AE102" i="29"/>
  <c r="AE192" i="29"/>
  <c r="AE168" i="29"/>
  <c r="AE120" i="29"/>
  <c r="T138" i="29"/>
  <c r="T69" i="29"/>
  <c r="AE82" i="29"/>
  <c r="AE118" i="29"/>
  <c r="AE162" i="29"/>
  <c r="AE22" i="29"/>
  <c r="T134" i="29"/>
  <c r="AE45" i="29"/>
  <c r="AE31" i="29"/>
  <c r="AE155" i="29"/>
  <c r="T152" i="29"/>
  <c r="T48" i="29"/>
  <c r="T47" i="29"/>
  <c r="T27" i="29"/>
  <c r="Y86" i="29"/>
  <c r="T29" i="29"/>
  <c r="AB87" i="29"/>
  <c r="Y87" i="29"/>
  <c r="AE90" i="29"/>
  <c r="AE32" i="29"/>
  <c r="T41" i="29"/>
  <c r="Z87" i="29"/>
  <c r="AE189" i="29"/>
  <c r="AE101" i="29"/>
  <c r="AE157" i="29"/>
  <c r="AE133" i="29"/>
  <c r="AE127" i="29"/>
  <c r="T184" i="29"/>
  <c r="T143" i="29"/>
  <c r="T76" i="29"/>
  <c r="AE87" i="29"/>
  <c r="AA87" i="29"/>
  <c r="AE64" i="29"/>
  <c r="AE167" i="29"/>
  <c r="AE67" i="29"/>
  <c r="AE18" i="29"/>
  <c r="Y85" i="29"/>
  <c r="AB86" i="29"/>
  <c r="T98" i="29"/>
  <c r="T34" i="29"/>
  <c r="Z86" i="29"/>
  <c r="AE84" i="29"/>
  <c r="T91" i="29"/>
  <c r="AE187" i="29"/>
  <c r="AE93" i="29"/>
  <c r="AE145" i="29"/>
  <c r="AE103" i="29"/>
  <c r="AE111" i="29"/>
  <c r="AE89" i="29"/>
  <c r="T198" i="29"/>
  <c r="T117" i="29"/>
  <c r="T151" i="29"/>
  <c r="T108" i="29"/>
  <c r="T159" i="29"/>
  <c r="AA86" i="29"/>
  <c r="AK8" i="29"/>
  <c r="AE173" i="29"/>
  <c r="AE81" i="29"/>
  <c r="AE63" i="29"/>
  <c r="AE53" i="29"/>
  <c r="AE207" i="29"/>
  <c r="AE164" i="29"/>
  <c r="AE54" i="29"/>
  <c r="T147" i="29"/>
  <c r="T135" i="29"/>
  <c r="T177" i="29"/>
  <c r="AB85" i="29"/>
  <c r="AE21" i="29"/>
  <c r="T129" i="29"/>
  <c r="AE38" i="29"/>
  <c r="Z85" i="29"/>
  <c r="T178" i="29"/>
  <c r="AE203" i="29"/>
  <c r="AE179" i="29"/>
  <c r="AE193" i="29"/>
  <c r="AE57" i="29"/>
  <c r="AE40" i="29"/>
  <c r="AE166" i="29"/>
  <c r="AE205" i="29"/>
  <c r="AE115" i="29"/>
  <c r="AE42" i="29"/>
  <c r="T201" i="29"/>
  <c r="T190" i="29"/>
  <c r="T176" i="29"/>
  <c r="T128" i="29"/>
  <c r="T30" i="29"/>
  <c r="T11" i="29"/>
  <c r="AE110" i="29"/>
  <c r="AA85" i="29"/>
  <c r="K14" i="34"/>
  <c r="K61" i="34"/>
  <c r="K128" i="34"/>
  <c r="AE128" i="34" s="1"/>
  <c r="K74" i="34"/>
  <c r="K155" i="34"/>
  <c r="K24" i="34"/>
  <c r="K99" i="34"/>
  <c r="T99" i="34" s="1"/>
  <c r="AA83" i="35"/>
  <c r="AB83" i="35"/>
  <c r="Z83" i="35"/>
  <c r="Y83" i="35"/>
  <c r="AA76" i="35"/>
  <c r="Z76" i="35"/>
  <c r="AB76" i="35"/>
  <c r="Y76" i="35"/>
  <c r="AA95" i="35"/>
  <c r="Z95" i="35"/>
  <c r="Y95" i="35"/>
  <c r="AB95" i="35"/>
  <c r="AA88" i="35"/>
  <c r="Z88" i="35"/>
  <c r="Y88" i="35"/>
  <c r="AB88" i="35"/>
  <c r="AA87" i="35"/>
  <c r="Z87" i="35"/>
  <c r="Y87" i="35"/>
  <c r="AB87" i="35"/>
  <c r="AA85" i="35"/>
  <c r="Z85" i="35"/>
  <c r="Y85" i="35"/>
  <c r="AB85" i="35"/>
  <c r="AA82" i="35"/>
  <c r="Z82" i="35"/>
  <c r="AB82" i="35"/>
  <c r="Y82" i="35"/>
  <c r="AA75" i="35"/>
  <c r="Z75" i="35"/>
  <c r="Y75" i="35"/>
  <c r="AB75" i="35"/>
  <c r="AA73" i="35"/>
  <c r="Z73" i="35"/>
  <c r="Y73" i="35"/>
  <c r="AB73" i="35"/>
  <c r="AA71" i="35"/>
  <c r="Z71" i="35"/>
  <c r="Y71" i="35"/>
  <c r="AB71" i="35"/>
  <c r="AA67" i="35"/>
  <c r="Z67" i="35"/>
  <c r="Y67" i="35"/>
  <c r="AB67" i="35"/>
  <c r="AA65" i="35"/>
  <c r="Z65" i="35"/>
  <c r="Y65" i="35"/>
  <c r="AB65" i="35"/>
  <c r="AA63" i="35"/>
  <c r="Z63" i="35"/>
  <c r="Y63" i="35"/>
  <c r="AB63" i="35"/>
  <c r="AA61" i="35"/>
  <c r="Z61" i="35"/>
  <c r="Y61" i="35"/>
  <c r="AB61" i="35"/>
  <c r="AA58" i="35"/>
  <c r="Z58" i="35"/>
  <c r="AB58" i="35"/>
  <c r="Y58" i="35"/>
  <c r="AA56" i="35"/>
  <c r="AB56" i="35"/>
  <c r="Z56" i="35"/>
  <c r="Y56" i="35"/>
  <c r="AA48" i="35"/>
  <c r="Z48" i="35"/>
  <c r="Y48" i="35"/>
  <c r="AB48" i="35"/>
  <c r="AA45" i="35"/>
  <c r="Z45" i="35"/>
  <c r="Y45" i="35"/>
  <c r="AB45" i="35"/>
  <c r="AA35" i="35"/>
  <c r="Z35" i="35"/>
  <c r="AB35" i="35"/>
  <c r="Y35" i="35"/>
  <c r="Z8" i="35"/>
  <c r="Y8" i="35"/>
  <c r="AB8" i="35"/>
  <c r="AA8" i="35"/>
  <c r="AL13" i="28"/>
  <c r="AK13" i="28"/>
  <c r="C9" i="33"/>
  <c r="G8" i="33"/>
  <c r="A10" i="28"/>
  <c r="J11" i="28"/>
  <c r="J8" i="32"/>
  <c r="AL17" i="28"/>
  <c r="G8" i="31"/>
  <c r="C9" i="31"/>
  <c r="C9" i="20"/>
  <c r="G8" i="20"/>
  <c r="C9" i="32"/>
  <c r="C14" i="28"/>
  <c r="G13" i="28"/>
  <c r="G10" i="30"/>
  <c r="C11" i="30"/>
  <c r="BB19" i="34"/>
  <c r="BB27" i="34" s="1"/>
  <c r="AY19" i="34"/>
  <c r="AY27" i="34" s="1"/>
  <c r="G10" i="28"/>
  <c r="AY20" i="34"/>
  <c r="AY28" i="34" s="1"/>
  <c r="C9" i="29"/>
  <c r="G8" i="29"/>
  <c r="G8" i="34"/>
  <c r="C9" i="34"/>
  <c r="AE263" i="35"/>
  <c r="T263" i="35"/>
  <c r="AE283" i="35"/>
  <c r="T283" i="35"/>
  <c r="AE219" i="35"/>
  <c r="T219" i="35"/>
  <c r="AE215" i="35"/>
  <c r="T215" i="35"/>
  <c r="AE243" i="35"/>
  <c r="T243" i="35"/>
  <c r="AE287" i="35"/>
  <c r="T287" i="35"/>
  <c r="AE223" i="35"/>
  <c r="T223" i="35"/>
  <c r="AE292" i="35"/>
  <c r="T292" i="35"/>
  <c r="AE276" i="35"/>
  <c r="T276" i="35"/>
  <c r="AE260" i="35"/>
  <c r="T260" i="35"/>
  <c r="AE244" i="35"/>
  <c r="T244" i="35"/>
  <c r="AE228" i="35"/>
  <c r="T228" i="35"/>
  <c r="AE212" i="35"/>
  <c r="T212" i="35"/>
  <c r="AE294" i="35"/>
  <c r="T294" i="35"/>
  <c r="T278" i="35"/>
  <c r="AE278" i="35"/>
  <c r="AE262" i="35"/>
  <c r="T262" i="35"/>
  <c r="AE246" i="35"/>
  <c r="T246" i="35"/>
  <c r="AE230" i="35"/>
  <c r="T230" i="35"/>
  <c r="AE214" i="35"/>
  <c r="T214" i="35"/>
  <c r="AE297" i="35"/>
  <c r="T297" i="35"/>
  <c r="AE281" i="35"/>
  <c r="T281" i="35"/>
  <c r="AE265" i="35"/>
  <c r="T265" i="35"/>
  <c r="AE249" i="35"/>
  <c r="T249" i="35"/>
  <c r="AE233" i="35"/>
  <c r="T233" i="35"/>
  <c r="AE217" i="35"/>
  <c r="T217" i="35"/>
  <c r="AE231" i="35"/>
  <c r="T231" i="35"/>
  <c r="AE267" i="35"/>
  <c r="T267" i="35"/>
  <c r="AE291" i="35"/>
  <c r="T291" i="35"/>
  <c r="AE227" i="35"/>
  <c r="T227" i="35"/>
  <c r="AE271" i="35"/>
  <c r="T271" i="35"/>
  <c r="AE207" i="35"/>
  <c r="T207" i="35"/>
  <c r="AE288" i="35"/>
  <c r="T288" i="35"/>
  <c r="AE272" i="35"/>
  <c r="T272" i="35"/>
  <c r="AE256" i="35"/>
  <c r="T256" i="35"/>
  <c r="AE240" i="35"/>
  <c r="T240" i="35"/>
  <c r="AE224" i="35"/>
  <c r="T224" i="35"/>
  <c r="AE208" i="35"/>
  <c r="T208" i="35"/>
  <c r="AE290" i="35"/>
  <c r="T290" i="35"/>
  <c r="AE274" i="35"/>
  <c r="T274" i="35"/>
  <c r="AE258" i="35"/>
  <c r="T258" i="35"/>
  <c r="AE242" i="35"/>
  <c r="T242" i="35"/>
  <c r="AE226" i="35"/>
  <c r="T226" i="35"/>
  <c r="AE210" i="35"/>
  <c r="T210" i="35"/>
  <c r="AE293" i="35"/>
  <c r="T293" i="35"/>
  <c r="AE277" i="35"/>
  <c r="T277" i="35"/>
  <c r="AE261" i="35"/>
  <c r="T261" i="35"/>
  <c r="AE245" i="35"/>
  <c r="T245" i="35"/>
  <c r="AE229" i="35"/>
  <c r="T229" i="35"/>
  <c r="AE213" i="35"/>
  <c r="T213" i="35"/>
  <c r="AE251" i="35"/>
  <c r="T251" i="35"/>
  <c r="AE279" i="35"/>
  <c r="T279" i="35"/>
  <c r="AE275" i="35"/>
  <c r="T275" i="35"/>
  <c r="AE211" i="35"/>
  <c r="T211" i="35"/>
  <c r="AE255" i="35"/>
  <c r="T255" i="35"/>
  <c r="AE300" i="35"/>
  <c r="T300" i="35"/>
  <c r="AE284" i="35"/>
  <c r="T284" i="35"/>
  <c r="AE268" i="35"/>
  <c r="T268" i="35"/>
  <c r="AE252" i="35"/>
  <c r="T252" i="35"/>
  <c r="AE236" i="35"/>
  <c r="T236" i="35"/>
  <c r="AE220" i="35"/>
  <c r="T220" i="35"/>
  <c r="AE286" i="35"/>
  <c r="T286" i="35"/>
  <c r="AE270" i="35"/>
  <c r="T270" i="35"/>
  <c r="AE254" i="35"/>
  <c r="T254" i="35"/>
  <c r="AE238" i="35"/>
  <c r="T238" i="35"/>
  <c r="AE222" i="35"/>
  <c r="T222" i="35"/>
  <c r="AE206" i="35"/>
  <c r="T206" i="35"/>
  <c r="AE289" i="35"/>
  <c r="T289" i="35"/>
  <c r="AE273" i="35"/>
  <c r="T273" i="35"/>
  <c r="AE257" i="35"/>
  <c r="T257" i="35"/>
  <c r="AE241" i="35"/>
  <c r="T241" i="35"/>
  <c r="AE225" i="35"/>
  <c r="T225" i="35"/>
  <c r="AE209" i="35"/>
  <c r="T209" i="35"/>
  <c r="AE295" i="35"/>
  <c r="T295" i="35"/>
  <c r="AE299" i="35"/>
  <c r="T299" i="35"/>
  <c r="AE235" i="35"/>
  <c r="T235" i="35"/>
  <c r="AE247" i="35"/>
  <c r="T247" i="35"/>
  <c r="AE259" i="35"/>
  <c r="T259" i="35"/>
  <c r="AE239" i="35"/>
  <c r="T239" i="35"/>
  <c r="AE296" i="35"/>
  <c r="T296" i="35"/>
  <c r="AE280" i="35"/>
  <c r="T280" i="35"/>
  <c r="AE264" i="35"/>
  <c r="T264" i="35"/>
  <c r="AE248" i="35"/>
  <c r="T248" i="35"/>
  <c r="AE232" i="35"/>
  <c r="T232" i="35"/>
  <c r="AE216" i="35"/>
  <c r="T216" i="35"/>
  <c r="AE298" i="35"/>
  <c r="T298" i="35"/>
  <c r="AE282" i="35"/>
  <c r="T282" i="35"/>
  <c r="AE266" i="35"/>
  <c r="T266" i="35"/>
  <c r="AE250" i="35"/>
  <c r="T250" i="35"/>
  <c r="AE234" i="35"/>
  <c r="T234" i="35"/>
  <c r="AE218" i="35"/>
  <c r="T218" i="35"/>
  <c r="AE301" i="35"/>
  <c r="T301" i="35"/>
  <c r="AE285" i="35"/>
  <c r="T285" i="35"/>
  <c r="AE269" i="35"/>
  <c r="T269" i="35"/>
  <c r="AE253" i="35"/>
  <c r="T253" i="35"/>
  <c r="AE237" i="35"/>
  <c r="T237" i="35"/>
  <c r="AE221" i="35"/>
  <c r="T221" i="35"/>
  <c r="BB19" i="31"/>
  <c r="BA19" i="31" s="1"/>
  <c r="BA27" i="31" s="1"/>
  <c r="K15" i="31"/>
  <c r="AH209" i="31"/>
  <c r="AH213" i="31"/>
  <c r="AH217" i="31"/>
  <c r="AH221" i="31"/>
  <c r="AH225" i="31"/>
  <c r="AH229" i="31"/>
  <c r="AH233" i="31"/>
  <c r="AH237" i="31"/>
  <c r="AH241" i="31"/>
  <c r="AH245" i="31"/>
  <c r="AH249" i="31"/>
  <c r="AH253" i="31"/>
  <c r="AH257" i="31"/>
  <c r="AH261" i="31"/>
  <c r="AH265" i="31"/>
  <c r="AH269" i="31"/>
  <c r="AH273" i="31"/>
  <c r="AH277" i="31"/>
  <c r="AH281" i="31"/>
  <c r="AH285" i="31"/>
  <c r="AH289" i="31"/>
  <c r="AH293" i="31"/>
  <c r="AH297" i="31"/>
  <c r="AH301" i="31"/>
  <c r="AG212" i="31"/>
  <c r="AG216" i="31"/>
  <c r="AG220" i="31"/>
  <c r="AG224" i="31"/>
  <c r="AG228" i="31"/>
  <c r="AG232" i="31"/>
  <c r="AG236" i="31"/>
  <c r="AG240" i="31"/>
  <c r="AG244" i="31"/>
  <c r="AG248" i="31"/>
  <c r="AG252" i="31"/>
  <c r="AG256" i="31"/>
  <c r="AG260" i="31"/>
  <c r="AG264" i="31"/>
  <c r="AG268" i="31"/>
  <c r="AG272" i="31"/>
  <c r="AG276" i="31"/>
  <c r="AG280" i="31"/>
  <c r="AG284" i="31"/>
  <c r="AG288" i="31"/>
  <c r="AG292" i="31"/>
  <c r="AG296" i="31"/>
  <c r="AG300" i="31"/>
  <c r="AH210" i="31"/>
  <c r="AH214" i="31"/>
  <c r="AH218" i="31"/>
  <c r="AH222" i="31"/>
  <c r="AH226" i="31"/>
  <c r="AH230" i="31"/>
  <c r="AH234" i="31"/>
  <c r="AH238" i="31"/>
  <c r="AH242" i="31"/>
  <c r="AH246" i="31"/>
  <c r="AH250" i="31"/>
  <c r="AH254" i="31"/>
  <c r="AH258" i="31"/>
  <c r="AH262" i="31"/>
  <c r="AH266" i="31"/>
  <c r="AH270" i="31"/>
  <c r="AH274" i="31"/>
  <c r="AH278" i="31"/>
  <c r="AH282" i="31"/>
  <c r="AH286" i="31"/>
  <c r="AH290" i="31"/>
  <c r="AH294" i="31"/>
  <c r="AH298" i="31"/>
  <c r="AG209" i="31"/>
  <c r="AG213" i="31"/>
  <c r="AG217" i="31"/>
  <c r="AG221" i="31"/>
  <c r="AG225" i="31"/>
  <c r="AG229" i="31"/>
  <c r="AG233" i="31"/>
  <c r="AG237" i="31"/>
  <c r="AG241" i="31"/>
  <c r="AG245" i="31"/>
  <c r="AG249" i="31"/>
  <c r="AG253" i="31"/>
  <c r="AG257" i="31"/>
  <c r="AH212" i="31"/>
  <c r="AH216" i="31"/>
  <c r="AH220" i="31"/>
  <c r="AH224" i="31"/>
  <c r="AH228" i="31"/>
  <c r="AH232" i="31"/>
  <c r="AH236" i="31"/>
  <c r="AH240" i="31"/>
  <c r="AH244" i="31"/>
  <c r="AH248" i="31"/>
  <c r="AH252" i="31"/>
  <c r="AH256" i="31"/>
  <c r="AH260" i="31"/>
  <c r="AH264" i="31"/>
  <c r="AH268" i="31"/>
  <c r="AH272" i="31"/>
  <c r="AH276" i="31"/>
  <c r="AH280" i="31"/>
  <c r="AH284" i="31"/>
  <c r="AH288" i="31"/>
  <c r="AH292" i="31"/>
  <c r="AH296" i="31"/>
  <c r="AH300" i="31"/>
  <c r="AG211" i="31"/>
  <c r="AG215" i="31"/>
  <c r="AG219" i="31"/>
  <c r="AG223" i="31"/>
  <c r="AG227" i="31"/>
  <c r="AG231" i="31"/>
  <c r="AG235" i="31"/>
  <c r="AG239" i="31"/>
  <c r="AG243" i="31"/>
  <c r="AG247" i="31"/>
  <c r="AG251" i="31"/>
  <c r="AG255" i="31"/>
  <c r="AG259" i="31"/>
  <c r="AG263" i="31"/>
  <c r="AH219" i="31"/>
  <c r="AH235" i="31"/>
  <c r="AH251" i="31"/>
  <c r="AH267" i="31"/>
  <c r="AH283" i="31"/>
  <c r="AH299" i="31"/>
  <c r="AG222" i="31"/>
  <c r="AG238" i="31"/>
  <c r="AG254" i="31"/>
  <c r="AG265" i="31"/>
  <c r="AG270" i="31"/>
  <c r="AG275" i="31"/>
  <c r="AG281" i="31"/>
  <c r="AG286" i="31"/>
  <c r="AG291" i="31"/>
  <c r="AG297" i="31"/>
  <c r="AH223" i="31"/>
  <c r="AH239" i="31"/>
  <c r="AH255" i="31"/>
  <c r="AH271" i="31"/>
  <c r="AH287" i="31"/>
  <c r="AG210" i="31"/>
  <c r="AG226" i="31"/>
  <c r="AG242" i="31"/>
  <c r="AG258" i="31"/>
  <c r="AG266" i="31"/>
  <c r="AG271" i="31"/>
  <c r="AG277" i="31"/>
  <c r="AG282" i="31"/>
  <c r="AG287" i="31"/>
  <c r="AG293" i="31"/>
  <c r="AG298" i="31"/>
  <c r="X211" i="31"/>
  <c r="X215" i="31"/>
  <c r="X219" i="31"/>
  <c r="X223" i="31"/>
  <c r="X227" i="31"/>
  <c r="X231" i="31"/>
  <c r="X235" i="31"/>
  <c r="X239" i="31"/>
  <c r="X243" i="31"/>
  <c r="X247" i="31"/>
  <c r="X251" i="31"/>
  <c r="X255" i="31"/>
  <c r="X259" i="31"/>
  <c r="X263" i="31"/>
  <c r="X267" i="31"/>
  <c r="X271" i="31"/>
  <c r="X275" i="31"/>
  <c r="X279" i="31"/>
  <c r="X283" i="31"/>
  <c r="X287" i="31"/>
  <c r="X291" i="31"/>
  <c r="X295" i="31"/>
  <c r="X299" i="31"/>
  <c r="W210" i="31"/>
  <c r="W214" i="31"/>
  <c r="W218" i="31"/>
  <c r="W222" i="31"/>
  <c r="W226" i="31"/>
  <c r="W230" i="31"/>
  <c r="W234" i="31"/>
  <c r="W238" i="31"/>
  <c r="W242" i="31"/>
  <c r="W246" i="31"/>
  <c r="W250" i="31"/>
  <c r="AH215" i="31"/>
  <c r="AH231" i="31"/>
  <c r="AH247" i="31"/>
  <c r="AH263" i="31"/>
  <c r="AH279" i="31"/>
  <c r="AH295" i="31"/>
  <c r="AG218" i="31"/>
  <c r="AG234" i="31"/>
  <c r="AG250" i="31"/>
  <c r="AG262" i="31"/>
  <c r="AG269" i="31"/>
  <c r="AG274" i="31"/>
  <c r="AG279" i="31"/>
  <c r="AG285" i="31"/>
  <c r="AG290" i="31"/>
  <c r="AG295" i="31"/>
  <c r="AG301" i="31"/>
  <c r="AH259" i="31"/>
  <c r="AG230" i="31"/>
  <c r="AG273" i="31"/>
  <c r="AG294" i="31"/>
  <c r="X209" i="31"/>
  <c r="X214" i="31"/>
  <c r="X220" i="31"/>
  <c r="X225" i="31"/>
  <c r="X230" i="31"/>
  <c r="X236" i="31"/>
  <c r="X241" i="31"/>
  <c r="X246" i="31"/>
  <c r="X252" i="31"/>
  <c r="X257" i="31"/>
  <c r="X262" i="31"/>
  <c r="X268" i="31"/>
  <c r="X273" i="31"/>
  <c r="X278" i="31"/>
  <c r="X284" i="31"/>
  <c r="X289" i="31"/>
  <c r="X294" i="31"/>
  <c r="X300" i="31"/>
  <c r="W212" i="31"/>
  <c r="W217" i="31"/>
  <c r="W223" i="31"/>
  <c r="W228" i="31"/>
  <c r="W233" i="31"/>
  <c r="W239" i="31"/>
  <c r="W244" i="31"/>
  <c r="W249" i="31"/>
  <c r="W254" i="31"/>
  <c r="W258" i="31"/>
  <c r="W262" i="31"/>
  <c r="W266" i="31"/>
  <c r="W270" i="31"/>
  <c r="W274" i="31"/>
  <c r="W278" i="31"/>
  <c r="W282" i="31"/>
  <c r="W286" i="31"/>
  <c r="W290" i="31"/>
  <c r="W294" i="31"/>
  <c r="W298" i="31"/>
  <c r="V209" i="31"/>
  <c r="V213" i="31"/>
  <c r="V217" i="31"/>
  <c r="V221" i="31"/>
  <c r="V225" i="31"/>
  <c r="V229" i="31"/>
  <c r="V233" i="31"/>
  <c r="V237" i="31"/>
  <c r="V241" i="31"/>
  <c r="V245" i="31"/>
  <c r="V249" i="31"/>
  <c r="V253" i="31"/>
  <c r="V257" i="31"/>
  <c r="V261" i="31"/>
  <c r="V265" i="31"/>
  <c r="V269" i="31"/>
  <c r="V273" i="31"/>
  <c r="V277" i="31"/>
  <c r="V281" i="31"/>
  <c r="V285" i="31"/>
  <c r="V289" i="31"/>
  <c r="V293" i="31"/>
  <c r="V297" i="31"/>
  <c r="V301" i="31"/>
  <c r="U212" i="31"/>
  <c r="U216" i="31"/>
  <c r="U220" i="31"/>
  <c r="U224" i="31"/>
  <c r="U228" i="31"/>
  <c r="U232" i="31"/>
  <c r="U236" i="31"/>
  <c r="U240" i="31"/>
  <c r="U244" i="31"/>
  <c r="U248" i="31"/>
  <c r="U252" i="31"/>
  <c r="U256" i="31"/>
  <c r="U260" i="31"/>
  <c r="U264" i="31"/>
  <c r="U268" i="31"/>
  <c r="U272" i="31"/>
  <c r="U276" i="31"/>
  <c r="U280" i="31"/>
  <c r="U284" i="31"/>
  <c r="U288" i="31"/>
  <c r="U292" i="31"/>
  <c r="U296" i="31"/>
  <c r="U300" i="31"/>
  <c r="AH211" i="31"/>
  <c r="AH275" i="31"/>
  <c r="AG246" i="31"/>
  <c r="AG278" i="31"/>
  <c r="AG299" i="31"/>
  <c r="X210" i="31"/>
  <c r="X216" i="31"/>
  <c r="X221" i="31"/>
  <c r="X226" i="31"/>
  <c r="X232" i="31"/>
  <c r="X237" i="31"/>
  <c r="X242" i="31"/>
  <c r="X248" i="31"/>
  <c r="X253" i="31"/>
  <c r="X258" i="31"/>
  <c r="X264" i="31"/>
  <c r="X269" i="31"/>
  <c r="X274" i="31"/>
  <c r="X280" i="31"/>
  <c r="X285" i="31"/>
  <c r="X290" i="31"/>
  <c r="X296" i="31"/>
  <c r="X301" i="31"/>
  <c r="W213" i="31"/>
  <c r="W219" i="31"/>
  <c r="W224" i="31"/>
  <c r="W229" i="31"/>
  <c r="W235" i="31"/>
  <c r="W240" i="31"/>
  <c r="W245" i="31"/>
  <c r="W251" i="31"/>
  <c r="W255" i="31"/>
  <c r="W259" i="31"/>
  <c r="W263" i="31"/>
  <c r="W267" i="31"/>
  <c r="W271" i="31"/>
  <c r="W275" i="31"/>
  <c r="W279" i="31"/>
  <c r="W283" i="31"/>
  <c r="W287" i="31"/>
  <c r="W291" i="31"/>
  <c r="W295" i="31"/>
  <c r="W299" i="31"/>
  <c r="V210" i="31"/>
  <c r="V214" i="31"/>
  <c r="V218" i="31"/>
  <c r="V222" i="31"/>
  <c r="V226" i="31"/>
  <c r="V230" i="31"/>
  <c r="V234" i="31"/>
  <c r="V238" i="31"/>
  <c r="V242" i="31"/>
  <c r="V246" i="31"/>
  <c r="V250" i="31"/>
  <c r="V254" i="31"/>
  <c r="V258" i="31"/>
  <c r="V262" i="31"/>
  <c r="V266" i="31"/>
  <c r="V270" i="31"/>
  <c r="V274" i="31"/>
  <c r="V278" i="31"/>
  <c r="V282" i="31"/>
  <c r="V286" i="31"/>
  <c r="V290" i="31"/>
  <c r="V294" i="31"/>
  <c r="V298" i="31"/>
  <c r="U209" i="31"/>
  <c r="U213" i="31"/>
  <c r="U217" i="31"/>
  <c r="U221" i="31"/>
  <c r="U225" i="31"/>
  <c r="U229" i="31"/>
  <c r="L229" i="31" s="1"/>
  <c r="U233" i="31"/>
  <c r="U237" i="31"/>
  <c r="U241" i="31"/>
  <c r="U245" i="31"/>
  <c r="U249" i="31"/>
  <c r="U253" i="31"/>
  <c r="U257" i="31"/>
  <c r="U261" i="31"/>
  <c r="U265" i="31"/>
  <c r="U269" i="31"/>
  <c r="U273" i="31"/>
  <c r="U277" i="31"/>
  <c r="U281" i="31"/>
  <c r="U285" i="31"/>
  <c r="U289" i="31"/>
  <c r="U293" i="31"/>
  <c r="U297" i="31"/>
  <c r="U301" i="31"/>
  <c r="AH243" i="31"/>
  <c r="AG214" i="31"/>
  <c r="AG267" i="31"/>
  <c r="AG289" i="31"/>
  <c r="X213" i="31"/>
  <c r="X218" i="31"/>
  <c r="X224" i="31"/>
  <c r="X229" i="31"/>
  <c r="X234" i="31"/>
  <c r="X240" i="31"/>
  <c r="X245" i="31"/>
  <c r="X250" i="31"/>
  <c r="X256" i="31"/>
  <c r="X261" i="31"/>
  <c r="X266" i="31"/>
  <c r="X272" i="31"/>
  <c r="X277" i="31"/>
  <c r="X282" i="31"/>
  <c r="X288" i="31"/>
  <c r="X293" i="31"/>
  <c r="X298" i="31"/>
  <c r="W211" i="31"/>
  <c r="W216" i="31"/>
  <c r="W221" i="31"/>
  <c r="W227" i="31"/>
  <c r="W232" i="31"/>
  <c r="W237" i="31"/>
  <c r="W243" i="31"/>
  <c r="W248" i="31"/>
  <c r="W253" i="31"/>
  <c r="W257" i="31"/>
  <c r="W261" i="31"/>
  <c r="W265" i="31"/>
  <c r="W269" i="31"/>
  <c r="W273" i="31"/>
  <c r="W277" i="31"/>
  <c r="W281" i="31"/>
  <c r="W285" i="31"/>
  <c r="W289" i="31"/>
  <c r="W293" i="31"/>
  <c r="W297" i="31"/>
  <c r="W301" i="31"/>
  <c r="V212" i="31"/>
  <c r="V216" i="31"/>
  <c r="V220" i="31"/>
  <c r="V224" i="31"/>
  <c r="V228" i="31"/>
  <c r="V232" i="31"/>
  <c r="V236" i="31"/>
  <c r="V240" i="31"/>
  <c r="V244" i="31"/>
  <c r="V248" i="31"/>
  <c r="V252" i="31"/>
  <c r="V256" i="31"/>
  <c r="V260" i="31"/>
  <c r="V264" i="31"/>
  <c r="V268" i="31"/>
  <c r="V272" i="31"/>
  <c r="V276" i="31"/>
  <c r="V280" i="31"/>
  <c r="V284" i="31"/>
  <c r="V288" i="31"/>
  <c r="V292" i="31"/>
  <c r="V296" i="31"/>
  <c r="V300" i="31"/>
  <c r="U211" i="31"/>
  <c r="L211" i="31" s="1"/>
  <c r="U215" i="31"/>
  <c r="U219" i="31"/>
  <c r="L219" i="31" s="1"/>
  <c r="U223" i="31"/>
  <c r="L223" i="31" s="1"/>
  <c r="U227" i="31"/>
  <c r="L227" i="31" s="1"/>
  <c r="U231" i="31"/>
  <c r="U235" i="31"/>
  <c r="L235" i="31" s="1"/>
  <c r="U239" i="31"/>
  <c r="L239" i="31" s="1"/>
  <c r="U243" i="31"/>
  <c r="U247" i="31"/>
  <c r="U251" i="31"/>
  <c r="U255" i="31"/>
  <c r="U259" i="31"/>
  <c r="U263" i="31"/>
  <c r="U267" i="31"/>
  <c r="U271" i="31"/>
  <c r="U275" i="31"/>
  <c r="U279" i="31"/>
  <c r="U283" i="31"/>
  <c r="U287" i="31"/>
  <c r="U291" i="31"/>
  <c r="U295" i="31"/>
  <c r="U299" i="31"/>
  <c r="AH227" i="31"/>
  <c r="AH291" i="31"/>
  <c r="AG261" i="31"/>
  <c r="AG283" i="31"/>
  <c r="X212" i="31"/>
  <c r="X217" i="31"/>
  <c r="X222" i="31"/>
  <c r="X228" i="31"/>
  <c r="X233" i="31"/>
  <c r="X238" i="31"/>
  <c r="X244" i="31"/>
  <c r="X249" i="31"/>
  <c r="X254" i="31"/>
  <c r="X260" i="31"/>
  <c r="X265" i="31"/>
  <c r="X270" i="31"/>
  <c r="X276" i="31"/>
  <c r="X281" i="31"/>
  <c r="X286" i="31"/>
  <c r="X292" i="31"/>
  <c r="X297" i="31"/>
  <c r="W209" i="31"/>
  <c r="W215" i="31"/>
  <c r="W220" i="31"/>
  <c r="W225" i="31"/>
  <c r="W231" i="31"/>
  <c r="W236" i="31"/>
  <c r="W241" i="31"/>
  <c r="W247" i="31"/>
  <c r="W252" i="31"/>
  <c r="W256" i="31"/>
  <c r="W260" i="31"/>
  <c r="W264" i="31"/>
  <c r="W268" i="31"/>
  <c r="W272" i="31"/>
  <c r="W276" i="31"/>
  <c r="W280" i="31"/>
  <c r="W284" i="31"/>
  <c r="W288" i="31"/>
  <c r="W292" i="31"/>
  <c r="V211" i="31"/>
  <c r="V227" i="31"/>
  <c r="V243" i="31"/>
  <c r="V259" i="31"/>
  <c r="V275" i="31"/>
  <c r="V291" i="31"/>
  <c r="U214" i="31"/>
  <c r="L214" i="31" s="1"/>
  <c r="U230" i="31"/>
  <c r="L230" i="31" s="1"/>
  <c r="U246" i="31"/>
  <c r="U262" i="31"/>
  <c r="U278" i="31"/>
  <c r="U294" i="31"/>
  <c r="U234" i="31"/>
  <c r="L234" i="31" s="1"/>
  <c r="U266" i="31"/>
  <c r="U282" i="31"/>
  <c r="U298" i="31"/>
  <c r="V215" i="31"/>
  <c r="V231" i="31"/>
  <c r="V247" i="31"/>
  <c r="V263" i="31"/>
  <c r="V279" i="31"/>
  <c r="V295" i="31"/>
  <c r="U218" i="31"/>
  <c r="L218" i="31" s="1"/>
  <c r="W296" i="31"/>
  <c r="V219" i="31"/>
  <c r="V235" i="31"/>
  <c r="V251" i="31"/>
  <c r="V267" i="31"/>
  <c r="V283" i="31"/>
  <c r="V299" i="31"/>
  <c r="U222" i="31"/>
  <c r="L222" i="31" s="1"/>
  <c r="U238" i="31"/>
  <c r="L238" i="31" s="1"/>
  <c r="U254" i="31"/>
  <c r="U270" i="31"/>
  <c r="U286" i="31"/>
  <c r="W300" i="31"/>
  <c r="V223" i="31"/>
  <c r="V239" i="31"/>
  <c r="V255" i="31"/>
  <c r="V271" i="31"/>
  <c r="V287" i="31"/>
  <c r="U210" i="31"/>
  <c r="L210" i="31" s="1"/>
  <c r="U226" i="31"/>
  <c r="L226" i="31" s="1"/>
  <c r="U242" i="31"/>
  <c r="L242" i="31" s="1"/>
  <c r="U258" i="31"/>
  <c r="U274" i="31"/>
  <c r="U290" i="31"/>
  <c r="U250" i="31"/>
  <c r="K212" i="34"/>
  <c r="K228" i="34"/>
  <c r="K244" i="34"/>
  <c r="K256" i="34"/>
  <c r="K201" i="34"/>
  <c r="K205" i="34"/>
  <c r="K209" i="34"/>
  <c r="K213" i="34"/>
  <c r="K217" i="34"/>
  <c r="K221" i="34"/>
  <c r="K225" i="34"/>
  <c r="K229" i="34"/>
  <c r="K233" i="34"/>
  <c r="K237" i="34"/>
  <c r="K241" i="34"/>
  <c r="K245" i="34"/>
  <c r="K249" i="34"/>
  <c r="K253" i="34"/>
  <c r="K257" i="34"/>
  <c r="K261" i="34"/>
  <c r="K203" i="34"/>
  <c r="K207" i="34"/>
  <c r="K211" i="34"/>
  <c r="K215" i="34"/>
  <c r="K219" i="34"/>
  <c r="K223" i="34"/>
  <c r="K227" i="34"/>
  <c r="K231" i="34"/>
  <c r="K235" i="34"/>
  <c r="K239" i="34"/>
  <c r="K243" i="34"/>
  <c r="K247" i="34"/>
  <c r="K251" i="34"/>
  <c r="K255" i="34"/>
  <c r="K259" i="34"/>
  <c r="K263" i="34"/>
  <c r="K267" i="34"/>
  <c r="K271" i="34"/>
  <c r="K275" i="34"/>
  <c r="K279" i="34"/>
  <c r="K283" i="34"/>
  <c r="K287" i="34"/>
  <c r="K291" i="34"/>
  <c r="K295" i="34"/>
  <c r="K299" i="34"/>
  <c r="K204" i="34"/>
  <c r="K208" i="34"/>
  <c r="K216" i="34"/>
  <c r="K220" i="34"/>
  <c r="K224" i="34"/>
  <c r="K232" i="34"/>
  <c r="K236" i="34"/>
  <c r="K240" i="34"/>
  <c r="K248" i="34"/>
  <c r="K252" i="34"/>
  <c r="K260" i="34"/>
  <c r="K214" i="34"/>
  <c r="K230" i="34"/>
  <c r="K246" i="34"/>
  <c r="K262" i="34"/>
  <c r="K268" i="34"/>
  <c r="K273" i="34"/>
  <c r="K278" i="34"/>
  <c r="K284" i="34"/>
  <c r="K289" i="34"/>
  <c r="K294" i="34"/>
  <c r="K300" i="34"/>
  <c r="K296" i="34"/>
  <c r="K222" i="34"/>
  <c r="K254" i="34"/>
  <c r="K270" i="34"/>
  <c r="K281" i="34"/>
  <c r="K292" i="34"/>
  <c r="K210" i="34"/>
  <c r="K226" i="34"/>
  <c r="K242" i="34"/>
  <c r="K258" i="34"/>
  <c r="K266" i="34"/>
  <c r="K272" i="34"/>
  <c r="K277" i="34"/>
  <c r="K282" i="34"/>
  <c r="K288" i="34"/>
  <c r="K293" i="34"/>
  <c r="K298" i="34"/>
  <c r="K202" i="34"/>
  <c r="K218" i="34"/>
  <c r="K234" i="34"/>
  <c r="K250" i="34"/>
  <c r="K264" i="34"/>
  <c r="K269" i="34"/>
  <c r="K274" i="34"/>
  <c r="K280" i="34"/>
  <c r="K285" i="34"/>
  <c r="K290" i="34"/>
  <c r="K301" i="34"/>
  <c r="K206" i="34"/>
  <c r="K238" i="34"/>
  <c r="K265" i="34"/>
  <c r="K276" i="34"/>
  <c r="K286" i="34"/>
  <c r="K297" i="34"/>
  <c r="K18" i="34"/>
  <c r="AE18" i="34" s="1"/>
  <c r="AJ18" i="34" s="1"/>
  <c r="K42" i="34"/>
  <c r="T42" i="34" s="1"/>
  <c r="K64" i="34"/>
  <c r="AE64" i="34" s="1"/>
  <c r="K80" i="34"/>
  <c r="T80" i="34" s="1"/>
  <c r="K101" i="34"/>
  <c r="K117" i="34"/>
  <c r="T117" i="34" s="1"/>
  <c r="K131" i="34"/>
  <c r="T131" i="34" s="1"/>
  <c r="K161" i="34"/>
  <c r="K177" i="34"/>
  <c r="T177" i="34" s="1"/>
  <c r="K179" i="34"/>
  <c r="AE179" i="34" s="1"/>
  <c r="K192" i="34"/>
  <c r="T192" i="34" s="1"/>
  <c r="K9" i="34"/>
  <c r="AE9" i="34" s="1"/>
  <c r="AJ9" i="34" s="1"/>
  <c r="K21" i="34"/>
  <c r="K30" i="34"/>
  <c r="T30" i="34" s="1"/>
  <c r="K35" i="34"/>
  <c r="AE35" i="34" s="1"/>
  <c r="K45" i="34"/>
  <c r="K49" i="34"/>
  <c r="AE49" i="34" s="1"/>
  <c r="K69" i="34"/>
  <c r="T69" i="34" s="1"/>
  <c r="K82" i="34"/>
  <c r="T82" i="34" s="1"/>
  <c r="K107" i="34"/>
  <c r="T107" i="34" s="1"/>
  <c r="K120" i="34"/>
  <c r="AE120" i="34" s="1"/>
  <c r="K139" i="34"/>
  <c r="AE139" i="34" s="1"/>
  <c r="K159" i="34"/>
  <c r="AE159" i="34" s="1"/>
  <c r="K175" i="34"/>
  <c r="K11" i="34"/>
  <c r="T11" i="34" s="1"/>
  <c r="AL11" i="34" s="1"/>
  <c r="K31" i="34"/>
  <c r="AE31" i="34" s="1"/>
  <c r="K36" i="34"/>
  <c r="T36" i="34" s="1"/>
  <c r="K51" i="34"/>
  <c r="AE51" i="34" s="1"/>
  <c r="K57" i="34"/>
  <c r="K58" i="34"/>
  <c r="AE58" i="34" s="1"/>
  <c r="K72" i="34"/>
  <c r="AE72" i="34" s="1"/>
  <c r="K85" i="34"/>
  <c r="AE85" i="34" s="1"/>
  <c r="K86" i="34"/>
  <c r="K95" i="34"/>
  <c r="T95" i="34" s="1"/>
  <c r="K96" i="34"/>
  <c r="T96" i="34" s="1"/>
  <c r="K109" i="34"/>
  <c r="K123" i="34"/>
  <c r="T123" i="34" s="1"/>
  <c r="K141" i="34"/>
  <c r="T141" i="34" s="1"/>
  <c r="K157" i="34"/>
  <c r="T157" i="34" s="1"/>
  <c r="K169" i="34"/>
  <c r="BB21" i="34"/>
  <c r="K133" i="34"/>
  <c r="T133" i="34" s="1"/>
  <c r="K156" i="34"/>
  <c r="AE156" i="34" s="1"/>
  <c r="K158" i="34"/>
  <c r="K160" i="34"/>
  <c r="K165" i="34"/>
  <c r="AE165" i="34" s="1"/>
  <c r="K173" i="34"/>
  <c r="T173" i="34" s="1"/>
  <c r="K189" i="34"/>
  <c r="T189" i="34" s="1"/>
  <c r="K16" i="34"/>
  <c r="AE16" i="34" s="1"/>
  <c r="AJ16" i="34" s="1"/>
  <c r="K41" i="34"/>
  <c r="AE41" i="34" s="1"/>
  <c r="K52" i="34"/>
  <c r="AE52" i="34" s="1"/>
  <c r="K55" i="34"/>
  <c r="T55" i="34" s="1"/>
  <c r="K66" i="34"/>
  <c r="T66" i="34" s="1"/>
  <c r="K77" i="34"/>
  <c r="T77" i="34" s="1"/>
  <c r="K89" i="34"/>
  <c r="K92" i="34"/>
  <c r="K104" i="34"/>
  <c r="T104" i="34" s="1"/>
  <c r="K115" i="34"/>
  <c r="T115" i="34" s="1"/>
  <c r="K125" i="34"/>
  <c r="T125" i="34" s="1"/>
  <c r="K136" i="34"/>
  <c r="AE136" i="34" s="1"/>
  <c r="K143" i="34"/>
  <c r="K152" i="34"/>
  <c r="AE152" i="34" s="1"/>
  <c r="K163" i="34"/>
  <c r="AE163" i="34" s="1"/>
  <c r="K171" i="34"/>
  <c r="AE171" i="34" s="1"/>
  <c r="AE43" i="29"/>
  <c r="T46" i="29"/>
  <c r="T13" i="29"/>
  <c r="T71" i="29"/>
  <c r="K212" i="29"/>
  <c r="K216" i="29"/>
  <c r="K220" i="29"/>
  <c r="K224" i="29"/>
  <c r="K228" i="29"/>
  <c r="K232" i="29"/>
  <c r="K236" i="29"/>
  <c r="K240" i="29"/>
  <c r="K244" i="29"/>
  <c r="K248" i="29"/>
  <c r="K252" i="29"/>
  <c r="K256" i="29"/>
  <c r="K260" i="29"/>
  <c r="K264" i="29"/>
  <c r="K268" i="29"/>
  <c r="K272" i="29"/>
  <c r="K276" i="29"/>
  <c r="K211" i="29"/>
  <c r="K217" i="29"/>
  <c r="K222" i="29"/>
  <c r="K227" i="29"/>
  <c r="K233" i="29"/>
  <c r="K238" i="29"/>
  <c r="K243" i="29"/>
  <c r="K249" i="29"/>
  <c r="K254" i="29"/>
  <c r="K259" i="29"/>
  <c r="K265" i="29"/>
  <c r="K270" i="29"/>
  <c r="K275" i="29"/>
  <c r="K280" i="29"/>
  <c r="K284" i="29"/>
  <c r="K288" i="29"/>
  <c r="K292" i="29"/>
  <c r="K296" i="29"/>
  <c r="K300" i="29"/>
  <c r="K214" i="29"/>
  <c r="K219" i="29"/>
  <c r="K230" i="29"/>
  <c r="K235" i="29"/>
  <c r="K246" i="29"/>
  <c r="K257" i="29"/>
  <c r="K267" i="29"/>
  <c r="K278" i="29"/>
  <c r="K286" i="29"/>
  <c r="K294" i="29"/>
  <c r="K298" i="29"/>
  <c r="K210" i="29"/>
  <c r="K215" i="29"/>
  <c r="K221" i="29"/>
  <c r="K231" i="29"/>
  <c r="K237" i="29"/>
  <c r="K242" i="29"/>
  <c r="K253" i="29"/>
  <c r="K258" i="29"/>
  <c r="K269" i="29"/>
  <c r="K279" i="29"/>
  <c r="K287" i="29"/>
  <c r="K295" i="29"/>
  <c r="K299" i="29"/>
  <c r="K213" i="29"/>
  <c r="K218" i="29"/>
  <c r="K223" i="29"/>
  <c r="K229" i="29"/>
  <c r="K234" i="29"/>
  <c r="K239" i="29"/>
  <c r="K245" i="29"/>
  <c r="K250" i="29"/>
  <c r="K255" i="29"/>
  <c r="K261" i="29"/>
  <c r="K266" i="29"/>
  <c r="K271" i="29"/>
  <c r="K277" i="29"/>
  <c r="K281" i="29"/>
  <c r="K285" i="29"/>
  <c r="K289" i="29"/>
  <c r="K293" i="29"/>
  <c r="K297" i="29"/>
  <c r="K209" i="29"/>
  <c r="K225" i="29"/>
  <c r="K241" i="29"/>
  <c r="K251" i="29"/>
  <c r="K262" i="29"/>
  <c r="K273" i="29"/>
  <c r="K282" i="29"/>
  <c r="K290" i="29"/>
  <c r="K226" i="29"/>
  <c r="K247" i="29"/>
  <c r="K263" i="29"/>
  <c r="K274" i="29"/>
  <c r="K283" i="29"/>
  <c r="K291" i="29"/>
  <c r="AM8" i="29"/>
  <c r="AE169" i="29"/>
  <c r="AE61" i="29"/>
  <c r="AE121" i="29"/>
  <c r="AE35" i="29"/>
  <c r="AE144" i="29"/>
  <c r="AE126" i="29"/>
  <c r="AE95" i="29"/>
  <c r="AE92" i="29"/>
  <c r="T204" i="29"/>
  <c r="T73" i="29"/>
  <c r="T105" i="29"/>
  <c r="AE165" i="29"/>
  <c r="AE8" i="29"/>
  <c r="AJ8" i="29" s="1"/>
  <c r="AE148" i="29"/>
  <c r="AE116" i="29"/>
  <c r="AE78" i="29"/>
  <c r="AE194" i="29"/>
  <c r="AE137" i="29"/>
  <c r="AE59" i="29"/>
  <c r="AE66" i="29"/>
  <c r="T197" i="29"/>
  <c r="T158" i="29"/>
  <c r="T149" i="29"/>
  <c r="T85" i="29"/>
  <c r="AE60" i="29"/>
  <c r="T50" i="29"/>
  <c r="BB20" i="29"/>
  <c r="AK9" i="29"/>
  <c r="AE70" i="29"/>
  <c r="AE39" i="29"/>
  <c r="AE182" i="29"/>
  <c r="AE154" i="29"/>
  <c r="AE208" i="29"/>
  <c r="AE77" i="29"/>
  <c r="T156" i="29"/>
  <c r="T24" i="29"/>
  <c r="AE58" i="29"/>
  <c r="U6" i="29"/>
  <c r="U8" i="29" s="1"/>
  <c r="U9" i="29" s="1"/>
  <c r="AE188" i="29"/>
  <c r="AE130" i="29"/>
  <c r="AE20" i="29"/>
  <c r="AE123" i="29"/>
  <c r="AE140" i="29"/>
  <c r="AE33" i="29"/>
  <c r="T114" i="29"/>
  <c r="T109" i="29"/>
  <c r="K162" i="34"/>
  <c r="K164" i="34"/>
  <c r="K166" i="34"/>
  <c r="AE166" i="34" s="1"/>
  <c r="K168" i="34"/>
  <c r="AE168" i="34" s="1"/>
  <c r="K170" i="34"/>
  <c r="K172" i="34"/>
  <c r="K174" i="34"/>
  <c r="T174" i="34" s="1"/>
  <c r="K176" i="34"/>
  <c r="T176" i="34" s="1"/>
  <c r="K186" i="34"/>
  <c r="T186" i="34" s="1"/>
  <c r="K188" i="34"/>
  <c r="T188" i="34" s="1"/>
  <c r="K198" i="34"/>
  <c r="T198" i="34" s="1"/>
  <c r="K199" i="34"/>
  <c r="T199" i="34" s="1"/>
  <c r="Y19" i="35"/>
  <c r="AA19" i="35"/>
  <c r="Z19" i="35"/>
  <c r="AB19" i="35"/>
  <c r="AB11" i="35"/>
  <c r="AA11" i="35"/>
  <c r="Y11" i="35"/>
  <c r="Z11" i="35"/>
  <c r="Y15" i="35"/>
  <c r="AA15" i="35"/>
  <c r="AB15" i="35"/>
  <c r="Z15" i="35"/>
  <c r="AE156" i="33"/>
  <c r="Y38" i="35"/>
  <c r="AB38" i="35"/>
  <c r="AA38" i="35"/>
  <c r="Z38" i="35"/>
  <c r="Y33" i="35"/>
  <c r="AB33" i="35"/>
  <c r="Z33" i="35"/>
  <c r="AA33" i="35"/>
  <c r="Y27" i="35"/>
  <c r="AB27" i="35"/>
  <c r="AA27" i="35"/>
  <c r="Z27" i="35"/>
  <c r="Y43" i="35"/>
  <c r="AA43" i="35"/>
  <c r="Z43" i="35"/>
  <c r="AB43" i="35"/>
  <c r="AA52" i="34"/>
  <c r="Y52" i="34"/>
  <c r="Z52" i="34"/>
  <c r="AB42" i="34"/>
  <c r="K8" i="34"/>
  <c r="K12" i="34"/>
  <c r="T12" i="34" s="1"/>
  <c r="K17" i="34"/>
  <c r="T17" i="34" s="1"/>
  <c r="K26" i="34"/>
  <c r="AT30" i="34"/>
  <c r="AZ30" i="34" s="1"/>
  <c r="K33" i="34"/>
  <c r="AB33" i="34" s="1"/>
  <c r="K37" i="34"/>
  <c r="AE37" i="34" s="1"/>
  <c r="Y42" i="34"/>
  <c r="K44" i="34"/>
  <c r="AE44" i="34" s="1"/>
  <c r="K50" i="34"/>
  <c r="T50" i="34" s="1"/>
  <c r="K60" i="34"/>
  <c r="AE60" i="34" s="1"/>
  <c r="K65" i="34"/>
  <c r="AE65" i="34" s="1"/>
  <c r="K70" i="34"/>
  <c r="T70" i="34" s="1"/>
  <c r="K76" i="34"/>
  <c r="AE76" i="34" s="1"/>
  <c r="K81" i="34"/>
  <c r="T81" i="34" s="1"/>
  <c r="K87" i="34"/>
  <c r="K94" i="34"/>
  <c r="T94" i="34" s="1"/>
  <c r="K100" i="34"/>
  <c r="T100" i="34" s="1"/>
  <c r="K105" i="34"/>
  <c r="AE105" i="34" s="1"/>
  <c r="K111" i="34"/>
  <c r="T111" i="34" s="1"/>
  <c r="K116" i="34"/>
  <c r="AE116" i="34" s="1"/>
  <c r="K121" i="34"/>
  <c r="T121" i="34" s="1"/>
  <c r="K127" i="34"/>
  <c r="T127" i="34" s="1"/>
  <c r="K132" i="34"/>
  <c r="AE132" i="34" s="1"/>
  <c r="K137" i="34"/>
  <c r="T137" i="34" s="1"/>
  <c r="K145" i="34"/>
  <c r="T145" i="34" s="1"/>
  <c r="K147" i="34"/>
  <c r="T147" i="34" s="1"/>
  <c r="K154" i="34"/>
  <c r="T154" i="34" s="1"/>
  <c r="K181" i="34"/>
  <c r="AE181" i="34" s="1"/>
  <c r="K183" i="34"/>
  <c r="AE183" i="34" s="1"/>
  <c r="K185" i="34"/>
  <c r="T185" i="34" s="1"/>
  <c r="K194" i="34"/>
  <c r="T194" i="34" s="1"/>
  <c r="K196" i="34"/>
  <c r="K200" i="34"/>
  <c r="T200" i="34" s="1"/>
  <c r="K10" i="34"/>
  <c r="AE10" i="34" s="1"/>
  <c r="AJ10" i="34" s="1"/>
  <c r="AT14" i="34"/>
  <c r="K20" i="34"/>
  <c r="T20" i="34" s="1"/>
  <c r="K23" i="34"/>
  <c r="AB23" i="34" s="1"/>
  <c r="K27" i="34"/>
  <c r="T27" i="34" s="1"/>
  <c r="K28" i="34"/>
  <c r="T28" i="34" s="1"/>
  <c r="K29" i="34"/>
  <c r="Z29" i="34" s="1"/>
  <c r="Y36" i="34"/>
  <c r="K40" i="34"/>
  <c r="AE40" i="34" s="1"/>
  <c r="AA42" i="34"/>
  <c r="K46" i="34"/>
  <c r="AE46" i="34" s="1"/>
  <c r="K47" i="34"/>
  <c r="T47" i="34" s="1"/>
  <c r="K56" i="34"/>
  <c r="AE56" i="34" s="1"/>
  <c r="K62" i="34"/>
  <c r="AE62" i="34" s="1"/>
  <c r="K68" i="34"/>
  <c r="AE68" i="34" s="1"/>
  <c r="K73" i="34"/>
  <c r="AE73" i="34" s="1"/>
  <c r="K78" i="34"/>
  <c r="T78" i="34" s="1"/>
  <c r="K84" i="34"/>
  <c r="AE84" i="34" s="1"/>
  <c r="K90" i="34"/>
  <c r="T90" i="34" s="1"/>
  <c r="K91" i="34"/>
  <c r="T91" i="34" s="1"/>
  <c r="K97" i="34"/>
  <c r="T97" i="34" s="1"/>
  <c r="K103" i="34"/>
  <c r="AE103" i="34" s="1"/>
  <c r="K108" i="34"/>
  <c r="T108" i="34" s="1"/>
  <c r="K113" i="34"/>
  <c r="T113" i="34" s="1"/>
  <c r="K119" i="34"/>
  <c r="T119" i="34" s="1"/>
  <c r="K124" i="34"/>
  <c r="AE124" i="34" s="1"/>
  <c r="K129" i="34"/>
  <c r="T129" i="34" s="1"/>
  <c r="K135" i="34"/>
  <c r="T135" i="34" s="1"/>
  <c r="K140" i="34"/>
  <c r="AE140" i="34" s="1"/>
  <c r="K148" i="34"/>
  <c r="AE148" i="34" s="1"/>
  <c r="K150" i="34"/>
  <c r="K180" i="34"/>
  <c r="AE180" i="34" s="1"/>
  <c r="K182" i="34"/>
  <c r="T182" i="34" s="1"/>
  <c r="K184" i="34"/>
  <c r="T184" i="34" s="1"/>
  <c r="K190" i="34"/>
  <c r="AE190" i="34" s="1"/>
  <c r="K193" i="34"/>
  <c r="AE193" i="34" s="1"/>
  <c r="K195" i="34"/>
  <c r="T195" i="34" s="1"/>
  <c r="K197" i="34"/>
  <c r="AE197" i="34" s="1"/>
  <c r="Z36" i="34"/>
  <c r="K13" i="34"/>
  <c r="T13" i="34" s="1"/>
  <c r="AL13" i="34" s="1"/>
  <c r="K15" i="34"/>
  <c r="T15" i="34" s="1"/>
  <c r="K19" i="34"/>
  <c r="AA19" i="34" s="1"/>
  <c r="K22" i="34"/>
  <c r="AE22" i="34" s="1"/>
  <c r="K25" i="34"/>
  <c r="T25" i="34" s="1"/>
  <c r="AT22" i="34"/>
  <c r="K32" i="34"/>
  <c r="T32" i="34" s="1"/>
  <c r="K34" i="34"/>
  <c r="AA36" i="34"/>
  <c r="K38" i="34"/>
  <c r="T38" i="34" s="1"/>
  <c r="K43" i="34"/>
  <c r="T43" i="34" s="1"/>
  <c r="K48" i="34"/>
  <c r="K53" i="34"/>
  <c r="T53" i="34" s="1"/>
  <c r="K54" i="34"/>
  <c r="AE54" i="34" s="1"/>
  <c r="K59" i="34"/>
  <c r="T59" i="34" s="1"/>
  <c r="K63" i="34"/>
  <c r="T63" i="34" s="1"/>
  <c r="K67" i="34"/>
  <c r="T67" i="34" s="1"/>
  <c r="K71" i="34"/>
  <c r="T71" i="34" s="1"/>
  <c r="K75" i="34"/>
  <c r="AE75" i="34" s="1"/>
  <c r="K79" i="34"/>
  <c r="T79" i="34" s="1"/>
  <c r="K83" i="34"/>
  <c r="T83" i="34" s="1"/>
  <c r="K88" i="34"/>
  <c r="K93" i="34"/>
  <c r="T93" i="34" s="1"/>
  <c r="K98" i="34"/>
  <c r="T98" i="34" s="1"/>
  <c r="K102" i="34"/>
  <c r="T102" i="34" s="1"/>
  <c r="K106" i="34"/>
  <c r="T106" i="34" s="1"/>
  <c r="K110" i="34"/>
  <c r="T110" i="34" s="1"/>
  <c r="K114" i="34"/>
  <c r="K118" i="34"/>
  <c r="T118" i="34" s="1"/>
  <c r="K122" i="34"/>
  <c r="AE122" i="34" s="1"/>
  <c r="K126" i="34"/>
  <c r="T126" i="34" s="1"/>
  <c r="K130" i="34"/>
  <c r="K134" i="34"/>
  <c r="AE134" i="34" s="1"/>
  <c r="K138" i="34"/>
  <c r="T138" i="34" s="1"/>
  <c r="K142" i="34"/>
  <c r="T142" i="34" s="1"/>
  <c r="K144" i="34"/>
  <c r="AE144" i="34" s="1"/>
  <c r="K146" i="34"/>
  <c r="T146" i="34" s="1"/>
  <c r="K149" i="34"/>
  <c r="T149" i="34" s="1"/>
  <c r="K151" i="34"/>
  <c r="T151" i="34" s="1"/>
  <c r="K153" i="34"/>
  <c r="T153" i="34" s="1"/>
  <c r="K178" i="34"/>
  <c r="AE178" i="34" s="1"/>
  <c r="K187" i="34"/>
  <c r="T187" i="34" s="1"/>
  <c r="K191" i="34"/>
  <c r="AE191" i="34" s="1"/>
  <c r="AB36" i="34"/>
  <c r="T187" i="33"/>
  <c r="AE172" i="33"/>
  <c r="BA18" i="29"/>
  <c r="AZ18" i="29" s="1"/>
  <c r="AZ26" i="29" s="1"/>
  <c r="A173" i="25"/>
  <c r="BA19" i="29"/>
  <c r="AZ19" i="29" s="1"/>
  <c r="AZ27" i="29" s="1"/>
  <c r="BA18" i="28"/>
  <c r="BA19" i="28"/>
  <c r="BA27" i="28" s="1"/>
  <c r="BA19" i="32"/>
  <c r="BA27" i="32" s="1"/>
  <c r="T173" i="32"/>
  <c r="AE173" i="32"/>
  <c r="K31" i="32"/>
  <c r="K17" i="32"/>
  <c r="K24" i="32"/>
  <c r="K15" i="32"/>
  <c r="K32" i="32"/>
  <c r="K21" i="32"/>
  <c r="K72" i="32"/>
  <c r="K112" i="32"/>
  <c r="K26" i="32"/>
  <c r="K30" i="32"/>
  <c r="K18" i="32"/>
  <c r="K10" i="32"/>
  <c r="K13" i="32"/>
  <c r="K27" i="32"/>
  <c r="K34" i="32"/>
  <c r="K35" i="32"/>
  <c r="K36"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23" i="32"/>
  <c r="K33" i="32"/>
  <c r="K74" i="32"/>
  <c r="K78" i="32"/>
  <c r="K82" i="32"/>
  <c r="K86" i="32"/>
  <c r="K90" i="32"/>
  <c r="K91" i="32"/>
  <c r="K92" i="32"/>
  <c r="K93" i="32"/>
  <c r="K94" i="32"/>
  <c r="K95" i="32"/>
  <c r="K96" i="32"/>
  <c r="K97" i="32"/>
  <c r="K98" i="32"/>
  <c r="K99" i="32"/>
  <c r="K100" i="32"/>
  <c r="K101" i="32"/>
  <c r="K102" i="32"/>
  <c r="K103" i="32"/>
  <c r="K104" i="32"/>
  <c r="K105" i="32"/>
  <c r="K106" i="32"/>
  <c r="K107" i="32"/>
  <c r="K108" i="32"/>
  <c r="K109" i="32"/>
  <c r="K110" i="32"/>
  <c r="K111" i="32"/>
  <c r="K40" i="32"/>
  <c r="K9" i="32"/>
  <c r="K12" i="32"/>
  <c r="K14" i="32"/>
  <c r="K19" i="32"/>
  <c r="K25" i="32"/>
  <c r="K38" i="32"/>
  <c r="K73" i="32"/>
  <c r="K80" i="32"/>
  <c r="K87" i="32"/>
  <c r="K89" i="32"/>
  <c r="K115" i="32"/>
  <c r="K119" i="32"/>
  <c r="K123" i="32"/>
  <c r="K127" i="32"/>
  <c r="K131" i="32"/>
  <c r="K135" i="32"/>
  <c r="K139" i="32"/>
  <c r="K11" i="32"/>
  <c r="K8" i="32"/>
  <c r="K22" i="32"/>
  <c r="K28" i="32"/>
  <c r="K39" i="32"/>
  <c r="K85" i="32"/>
  <c r="K117" i="32"/>
  <c r="K124" i="32"/>
  <c r="K126" i="32"/>
  <c r="K133" i="32"/>
  <c r="K140" i="32"/>
  <c r="K142" i="32"/>
  <c r="K146" i="32"/>
  <c r="K16" i="32"/>
  <c r="K75" i="32"/>
  <c r="K113" i="32"/>
  <c r="K120" i="32"/>
  <c r="K122" i="32"/>
  <c r="K129" i="32"/>
  <c r="K136" i="32"/>
  <c r="K138" i="32"/>
  <c r="K143" i="32"/>
  <c r="K147" i="32"/>
  <c r="K151" i="32"/>
  <c r="K155" i="32"/>
  <c r="K159" i="32"/>
  <c r="K163" i="32"/>
  <c r="K167" i="32"/>
  <c r="K171" i="32"/>
  <c r="K175" i="32"/>
  <c r="K179" i="32"/>
  <c r="K183" i="32"/>
  <c r="K187" i="32"/>
  <c r="K191" i="32"/>
  <c r="K195" i="32"/>
  <c r="K37" i="32"/>
  <c r="K83" i="32"/>
  <c r="K88" i="32"/>
  <c r="K114" i="32"/>
  <c r="K121" i="32"/>
  <c r="K128" i="32"/>
  <c r="K145" i="32"/>
  <c r="K149" i="32"/>
  <c r="K156" i="32"/>
  <c r="K158" i="32"/>
  <c r="K165" i="32"/>
  <c r="K172" i="32"/>
  <c r="K174" i="32"/>
  <c r="K181" i="32"/>
  <c r="K188" i="32"/>
  <c r="K190" i="32"/>
  <c r="K197" i="32"/>
  <c r="K201" i="32"/>
  <c r="K205" i="32"/>
  <c r="AT14" i="32"/>
  <c r="K77" i="32"/>
  <c r="K116" i="32"/>
  <c r="K134" i="32"/>
  <c r="K141" i="32"/>
  <c r="K144" i="32"/>
  <c r="K152" i="32"/>
  <c r="K154" i="32"/>
  <c r="K161" i="32"/>
  <c r="K168" i="32"/>
  <c r="K170" i="32"/>
  <c r="K177" i="32"/>
  <c r="K184" i="32"/>
  <c r="K186" i="32"/>
  <c r="K193" i="32"/>
  <c r="K198" i="32"/>
  <c r="K202" i="32"/>
  <c r="K206" i="32"/>
  <c r="K20" i="32"/>
  <c r="K81" i="32"/>
  <c r="K150" i="32"/>
  <c r="K157" i="32"/>
  <c r="K164" i="32"/>
  <c r="K182" i="32"/>
  <c r="K189" i="32"/>
  <c r="K196" i="32"/>
  <c r="K199" i="32"/>
  <c r="K207" i="32"/>
  <c r="K84" i="32"/>
  <c r="K162" i="32"/>
  <c r="K169" i="32"/>
  <c r="K176" i="32"/>
  <c r="K194" i="32"/>
  <c r="K200" i="32"/>
  <c r="K208" i="32"/>
  <c r="AT30" i="32"/>
  <c r="AZ30" i="32" s="1"/>
  <c r="K29" i="32"/>
  <c r="K79" i="32"/>
  <c r="K118" i="32"/>
  <c r="K125" i="32"/>
  <c r="K132" i="32"/>
  <c r="K153" i="32"/>
  <c r="K160" i="32"/>
  <c r="K178" i="32"/>
  <c r="K185" i="32"/>
  <c r="K192" i="32"/>
  <c r="K204" i="32"/>
  <c r="AT22" i="32"/>
  <c r="AZ22" i="32" s="1"/>
  <c r="K130" i="32"/>
  <c r="K166" i="32"/>
  <c r="K180" i="32"/>
  <c r="K76" i="32"/>
  <c r="K137" i="32"/>
  <c r="K148" i="32"/>
  <c r="K203" i="32"/>
  <c r="BA20" i="32"/>
  <c r="BA28" i="32" s="1"/>
  <c r="Y33" i="33"/>
  <c r="AE143" i="33"/>
  <c r="K15" i="33"/>
  <c r="AT30" i="33"/>
  <c r="AZ30" i="33" s="1"/>
  <c r="K43" i="33"/>
  <c r="T43" i="33" s="1"/>
  <c r="K59" i="33"/>
  <c r="K24" i="33"/>
  <c r="K50" i="33"/>
  <c r="K66" i="33"/>
  <c r="AE66" i="33" s="1"/>
  <c r="K38" i="33"/>
  <c r="K53" i="33"/>
  <c r="T53" i="33" s="1"/>
  <c r="K26" i="33"/>
  <c r="T26" i="33" s="1"/>
  <c r="K48" i="33"/>
  <c r="K64" i="33"/>
  <c r="T64" i="33" s="1"/>
  <c r="K76" i="33"/>
  <c r="AE76" i="33" s="1"/>
  <c r="K92" i="33"/>
  <c r="K83" i="33"/>
  <c r="K78" i="33"/>
  <c r="K94" i="33"/>
  <c r="T94" i="33" s="1"/>
  <c r="K81" i="33"/>
  <c r="K96" i="33"/>
  <c r="T96" i="33" s="1"/>
  <c r="K112" i="33"/>
  <c r="K107" i="33"/>
  <c r="AE107" i="33" s="1"/>
  <c r="K102" i="33"/>
  <c r="T102" i="33" s="1"/>
  <c r="K118" i="33"/>
  <c r="K109" i="33"/>
  <c r="K120" i="33"/>
  <c r="AE120" i="33" s="1"/>
  <c r="K145" i="33"/>
  <c r="AE145" i="33" s="1"/>
  <c r="K139" i="33"/>
  <c r="K134" i="33"/>
  <c r="T134" i="33" s="1"/>
  <c r="K133" i="33"/>
  <c r="T133" i="33" s="1"/>
  <c r="K148" i="33"/>
  <c r="K155" i="33"/>
  <c r="AE155" i="33" s="1"/>
  <c r="K167" i="33"/>
  <c r="T167" i="33" s="1"/>
  <c r="K153" i="33"/>
  <c r="K164" i="33"/>
  <c r="K184" i="33"/>
  <c r="K177" i="33"/>
  <c r="K180" i="33"/>
  <c r="K195" i="33"/>
  <c r="T195" i="33" s="1"/>
  <c r="K190" i="33"/>
  <c r="K207" i="33"/>
  <c r="K204" i="33"/>
  <c r="T204" i="33" s="1"/>
  <c r="K17" i="33"/>
  <c r="K25" i="33"/>
  <c r="AB33" i="33"/>
  <c r="AE206" i="33"/>
  <c r="AE137" i="33"/>
  <c r="AE152" i="33"/>
  <c r="K19" i="33"/>
  <c r="K8" i="33"/>
  <c r="K13" i="33"/>
  <c r="T13" i="33" s="1"/>
  <c r="AT22" i="33"/>
  <c r="AZ22" i="33" s="1"/>
  <c r="K34" i="33"/>
  <c r="K51" i="33"/>
  <c r="K67" i="33"/>
  <c r="T67" i="33" s="1"/>
  <c r="K39" i="33"/>
  <c r="AE39" i="33" s="1"/>
  <c r="K58" i="33"/>
  <c r="K31" i="33"/>
  <c r="AE31" i="33" s="1"/>
  <c r="K45" i="33"/>
  <c r="AE45" i="33" s="1"/>
  <c r="K61" i="33"/>
  <c r="AE61" i="33" s="1"/>
  <c r="K41" i="33"/>
  <c r="K56" i="33"/>
  <c r="K68" i="33"/>
  <c r="T68" i="33" s="1"/>
  <c r="K84" i="33"/>
  <c r="K75" i="33"/>
  <c r="K91" i="33"/>
  <c r="AE91" i="33" s="1"/>
  <c r="K86" i="33"/>
  <c r="T86" i="33" s="1"/>
  <c r="K73" i="33"/>
  <c r="K89" i="33"/>
  <c r="T89" i="33" s="1"/>
  <c r="K104" i="33"/>
  <c r="T104" i="33" s="1"/>
  <c r="K99" i="33"/>
  <c r="AE99" i="33" s="1"/>
  <c r="K115" i="33"/>
  <c r="T115" i="33" s="1"/>
  <c r="K110" i="33"/>
  <c r="AE110" i="33" s="1"/>
  <c r="K101" i="33"/>
  <c r="AE101" i="33" s="1"/>
  <c r="K117" i="33"/>
  <c r="T117" i="33" s="1"/>
  <c r="K132" i="33"/>
  <c r="AE132" i="33" s="1"/>
  <c r="K127" i="33"/>
  <c r="T127" i="33" s="1"/>
  <c r="K126" i="33"/>
  <c r="AE126" i="33" s="1"/>
  <c r="K121" i="33"/>
  <c r="K141" i="33"/>
  <c r="AE141" i="33" s="1"/>
  <c r="K147" i="33"/>
  <c r="K161" i="33"/>
  <c r="K154" i="33"/>
  <c r="T154" i="33" s="1"/>
  <c r="K160" i="33"/>
  <c r="T160" i="33" s="1"/>
  <c r="K175" i="33"/>
  <c r="T175" i="33" s="1"/>
  <c r="K174" i="33"/>
  <c r="T174" i="33" s="1"/>
  <c r="K173" i="33"/>
  <c r="T173" i="33" s="1"/>
  <c r="K188" i="33"/>
  <c r="K191" i="33"/>
  <c r="AE191" i="33" s="1"/>
  <c r="K203" i="33"/>
  <c r="T203" i="33" s="1"/>
  <c r="K198" i="33"/>
  <c r="T198" i="33" s="1"/>
  <c r="K208" i="33"/>
  <c r="Z33" i="33"/>
  <c r="AE196" i="33"/>
  <c r="T150" i="33"/>
  <c r="K20" i="33"/>
  <c r="K9" i="33"/>
  <c r="K29" i="33"/>
  <c r="K40" i="33"/>
  <c r="K55" i="33"/>
  <c r="AE55" i="33" s="1"/>
  <c r="K69" i="33"/>
  <c r="K46" i="33"/>
  <c r="K62" i="33"/>
  <c r="K37" i="33"/>
  <c r="K49" i="33"/>
  <c r="K65" i="33"/>
  <c r="K44" i="33"/>
  <c r="K60" i="33"/>
  <c r="K72" i="33"/>
  <c r="K88" i="33"/>
  <c r="K79" i="33"/>
  <c r="K74" i="33"/>
  <c r="K90" i="33"/>
  <c r="K77" i="33"/>
  <c r="K93" i="33"/>
  <c r="K108" i="33"/>
  <c r="K103" i="33"/>
  <c r="K98" i="33"/>
  <c r="K114" i="33"/>
  <c r="K105" i="33"/>
  <c r="K119" i="33"/>
  <c r="K136" i="33"/>
  <c r="K135" i="33"/>
  <c r="AE135" i="33" s="1"/>
  <c r="K130" i="33"/>
  <c r="K125" i="33"/>
  <c r="K144" i="33"/>
  <c r="T144" i="33" s="1"/>
  <c r="K151" i="33"/>
  <c r="K163" i="33"/>
  <c r="K149" i="33"/>
  <c r="T149" i="33" s="1"/>
  <c r="K162" i="33"/>
  <c r="K179" i="33"/>
  <c r="K182" i="33"/>
  <c r="T182" i="33" s="1"/>
  <c r="K176" i="33"/>
  <c r="K192" i="33"/>
  <c r="K186" i="33"/>
  <c r="AE186" i="33" s="1"/>
  <c r="K205" i="33"/>
  <c r="K201" i="33"/>
  <c r="AE201" i="33" s="1"/>
  <c r="K11" i="33"/>
  <c r="AE198" i="33"/>
  <c r="T132" i="33"/>
  <c r="T107" i="33"/>
  <c r="T76" i="33"/>
  <c r="AE134" i="33"/>
  <c r="T110" i="33"/>
  <c r="BA18" i="33"/>
  <c r="T123" i="33"/>
  <c r="BA19" i="33"/>
  <c r="AE128" i="33"/>
  <c r="T128" i="33"/>
  <c r="AE142" i="33"/>
  <c r="T142" i="33"/>
  <c r="T159" i="33"/>
  <c r="AE159" i="33"/>
  <c r="AE168" i="33"/>
  <c r="T168" i="33"/>
  <c r="AE34" i="33"/>
  <c r="T34" i="33"/>
  <c r="T58" i="33"/>
  <c r="AE58" i="33"/>
  <c r="AE89" i="33"/>
  <c r="AE173" i="33"/>
  <c r="AE149" i="33"/>
  <c r="AE64" i="33"/>
  <c r="AE38" i="33"/>
  <c r="AE53" i="33"/>
  <c r="K124" i="33"/>
  <c r="AE124" i="33" s="1"/>
  <c r="K140" i="33"/>
  <c r="T140" i="33" s="1"/>
  <c r="K131" i="33"/>
  <c r="AE131" i="33" s="1"/>
  <c r="K122" i="33"/>
  <c r="AE122" i="33" s="1"/>
  <c r="K138" i="33"/>
  <c r="AE138" i="33" s="1"/>
  <c r="K129" i="33"/>
  <c r="AE129" i="33" s="1"/>
  <c r="K146" i="33"/>
  <c r="T146" i="33" s="1"/>
  <c r="K169" i="33"/>
  <c r="AE169" i="33" s="1"/>
  <c r="K157" i="33"/>
  <c r="T157" i="33" s="1"/>
  <c r="K165" i="33"/>
  <c r="T165" i="33" s="1"/>
  <c r="K170" i="33"/>
  <c r="T170" i="33" s="1"/>
  <c r="K158" i="33"/>
  <c r="AE158" i="33" s="1"/>
  <c r="K166" i="33"/>
  <c r="AE166" i="33" s="1"/>
  <c r="K183" i="33"/>
  <c r="T183" i="33" s="1"/>
  <c r="K178" i="33"/>
  <c r="T178" i="33" s="1"/>
  <c r="K171" i="33"/>
  <c r="AE171" i="33" s="1"/>
  <c r="K185" i="33"/>
  <c r="AE185" i="33" s="1"/>
  <c r="K194" i="33"/>
  <c r="AE194" i="33" s="1"/>
  <c r="K193" i="33"/>
  <c r="T193" i="33" s="1"/>
  <c r="K200" i="33"/>
  <c r="AE200" i="33" s="1"/>
  <c r="K199" i="33"/>
  <c r="AE199" i="33" s="1"/>
  <c r="K197" i="33"/>
  <c r="AE197" i="33" s="1"/>
  <c r="K21" i="33"/>
  <c r="T21" i="33" s="1"/>
  <c r="K10" i="33"/>
  <c r="AE10" i="33" s="1"/>
  <c r="AJ10" i="33" s="1"/>
  <c r="Y22" i="33"/>
  <c r="K23" i="33"/>
  <c r="T23" i="33" s="1"/>
  <c r="K36" i="33"/>
  <c r="Z22" i="33"/>
  <c r="T191" i="33"/>
  <c r="T181" i="33"/>
  <c r="AE94" i="33"/>
  <c r="T66" i="33"/>
  <c r="K16" i="33"/>
  <c r="AA22" i="33"/>
  <c r="K28" i="33"/>
  <c r="K18" i="33"/>
  <c r="T12" i="33"/>
  <c r="AE12" i="33"/>
  <c r="AJ12" i="33" s="1"/>
  <c r="AE33" i="33"/>
  <c r="T33" i="33"/>
  <c r="AE63" i="33"/>
  <c r="T63" i="33"/>
  <c r="T54" i="33"/>
  <c r="AE54" i="33"/>
  <c r="AE57" i="33"/>
  <c r="T57" i="33"/>
  <c r="T52" i="33"/>
  <c r="AE52" i="33"/>
  <c r="AE71" i="33"/>
  <c r="T71" i="33"/>
  <c r="T82" i="33"/>
  <c r="AE82" i="33"/>
  <c r="AE85" i="33"/>
  <c r="T85" i="33"/>
  <c r="AE116" i="33"/>
  <c r="T116" i="33"/>
  <c r="T106" i="33"/>
  <c r="AE106" i="33"/>
  <c r="AE113" i="33"/>
  <c r="T113" i="33"/>
  <c r="T166" i="33"/>
  <c r="T197" i="33"/>
  <c r="AE21" i="33"/>
  <c r="T80" i="33"/>
  <c r="AE80" i="33"/>
  <c r="AE22" i="33"/>
  <c r="T22" i="33"/>
  <c r="AE14" i="33"/>
  <c r="AJ14" i="33" s="1"/>
  <c r="T14" i="33"/>
  <c r="AE47" i="33"/>
  <c r="T47" i="33"/>
  <c r="AE30" i="33"/>
  <c r="T30" i="33"/>
  <c r="AE27" i="33"/>
  <c r="T27" i="33"/>
  <c r="T42" i="33"/>
  <c r="AE42" i="33"/>
  <c r="T35" i="33"/>
  <c r="AE35" i="33"/>
  <c r="AE70" i="33"/>
  <c r="T70" i="33"/>
  <c r="AE87" i="33"/>
  <c r="T87" i="33"/>
  <c r="T95" i="33"/>
  <c r="AE95" i="33"/>
  <c r="AE100" i="33"/>
  <c r="T100" i="33"/>
  <c r="AE111" i="33"/>
  <c r="T111" i="33"/>
  <c r="T97" i="33"/>
  <c r="AE97" i="33"/>
  <c r="T199" i="33"/>
  <c r="T19" i="33"/>
  <c r="AE19" i="33"/>
  <c r="T8" i="33"/>
  <c r="AE8" i="33"/>
  <c r="AJ8" i="33" s="1"/>
  <c r="AE13" i="33"/>
  <c r="AJ13" i="33" s="1"/>
  <c r="AE51" i="33"/>
  <c r="T51" i="33"/>
  <c r="AE67" i="33"/>
  <c r="AE41" i="33"/>
  <c r="T41" i="33"/>
  <c r="AE56" i="33"/>
  <c r="T56" i="33"/>
  <c r="AE68" i="33"/>
  <c r="AE84" i="33"/>
  <c r="T84" i="33"/>
  <c r="AE75" i="33"/>
  <c r="T75" i="33"/>
  <c r="AE86" i="33"/>
  <c r="T73" i="33"/>
  <c r="AE73" i="33"/>
  <c r="T99" i="33"/>
  <c r="T135" i="33"/>
  <c r="AE147" i="33"/>
  <c r="T147" i="33"/>
  <c r="T184" i="33"/>
  <c r="AE184" i="33"/>
  <c r="AE189" i="33"/>
  <c r="T189" i="33"/>
  <c r="AE195" i="33"/>
  <c r="AE202" i="33"/>
  <c r="T202" i="33"/>
  <c r="AE160" i="33"/>
  <c r="AE133" i="33"/>
  <c r="T39" i="33"/>
  <c r="T31" i="33"/>
  <c r="AE167" i="33"/>
  <c r="K196" i="31"/>
  <c r="T196" i="31" s="1"/>
  <c r="K11" i="31"/>
  <c r="T11" i="31" s="1"/>
  <c r="K84" i="31"/>
  <c r="T84" i="31" s="1"/>
  <c r="Z41" i="35"/>
  <c r="AB41" i="35"/>
  <c r="Y41" i="35"/>
  <c r="AA41" i="35"/>
  <c r="Z37" i="35"/>
  <c r="AB37" i="35"/>
  <c r="Y37" i="35"/>
  <c r="AA37" i="35"/>
  <c r="Y30" i="35"/>
  <c r="AA30" i="35"/>
  <c r="Z30" i="35"/>
  <c r="AB30" i="35"/>
  <c r="Y28" i="35"/>
  <c r="AB28" i="35"/>
  <c r="AA28" i="35"/>
  <c r="Z28" i="35"/>
  <c r="K172" i="31"/>
  <c r="T172" i="31" s="1"/>
  <c r="AE11" i="31"/>
  <c r="K191" i="31"/>
  <c r="K129" i="31"/>
  <c r="T129" i="31" s="1"/>
  <c r="K166" i="31"/>
  <c r="T166" i="31" s="1"/>
  <c r="K72" i="31"/>
  <c r="T72" i="31" s="1"/>
  <c r="AT22" i="31"/>
  <c r="AZ22" i="31" s="1"/>
  <c r="K180" i="31"/>
  <c r="K161" i="31"/>
  <c r="K119" i="31"/>
  <c r="T119" i="31" s="1"/>
  <c r="K49" i="31"/>
  <c r="AE49" i="31" s="1"/>
  <c r="K207" i="31"/>
  <c r="K176" i="31"/>
  <c r="K156" i="31"/>
  <c r="T156" i="31" s="1"/>
  <c r="K97" i="31"/>
  <c r="T97" i="31" s="1"/>
  <c r="K37" i="31"/>
  <c r="BB26" i="31"/>
  <c r="A8" i="31"/>
  <c r="C10" i="31"/>
  <c r="G9" i="31"/>
  <c r="S9" i="31"/>
  <c r="AD9" i="31" s="1"/>
  <c r="I9" i="31"/>
  <c r="BB28" i="35"/>
  <c r="BA20" i="35"/>
  <c r="AE14" i="35"/>
  <c r="T14" i="35"/>
  <c r="AE42" i="35"/>
  <c r="T42" i="35"/>
  <c r="T29" i="35"/>
  <c r="AE29" i="35"/>
  <c r="AZ30" i="35"/>
  <c r="T40" i="35"/>
  <c r="AE40" i="35"/>
  <c r="AE44" i="35"/>
  <c r="T44" i="35"/>
  <c r="AE79" i="35"/>
  <c r="T79" i="35"/>
  <c r="AE53" i="35"/>
  <c r="T53" i="35"/>
  <c r="AE69" i="35"/>
  <c r="T69" i="35"/>
  <c r="AE75" i="35"/>
  <c r="T75" i="35"/>
  <c r="AE94" i="35"/>
  <c r="T94" i="35"/>
  <c r="AE83" i="35"/>
  <c r="T83" i="35"/>
  <c r="AE84" i="35"/>
  <c r="T84" i="35"/>
  <c r="AE106" i="35"/>
  <c r="T106" i="35"/>
  <c r="T74" i="35"/>
  <c r="AE74" i="35"/>
  <c r="T90" i="35"/>
  <c r="AE90" i="35"/>
  <c r="AE110" i="35"/>
  <c r="T110" i="35"/>
  <c r="AE132" i="35"/>
  <c r="T132" i="35"/>
  <c r="T77" i="35"/>
  <c r="AE77" i="35"/>
  <c r="T134" i="35"/>
  <c r="AE134" i="35"/>
  <c r="T101" i="35"/>
  <c r="AE101" i="35"/>
  <c r="T117" i="35"/>
  <c r="AE117" i="35"/>
  <c r="AE150" i="35"/>
  <c r="T150" i="35"/>
  <c r="T96" i="35"/>
  <c r="AE96" i="35"/>
  <c r="T112" i="35"/>
  <c r="AE112" i="35"/>
  <c r="T123" i="35"/>
  <c r="AE123" i="35"/>
  <c r="T139" i="35"/>
  <c r="AE139" i="35"/>
  <c r="T149" i="35"/>
  <c r="AE149" i="35"/>
  <c r="T148" i="35"/>
  <c r="AE148" i="35"/>
  <c r="AE157" i="35"/>
  <c r="T157" i="35"/>
  <c r="AE162" i="35"/>
  <c r="T162" i="35"/>
  <c r="T156" i="35"/>
  <c r="AE156" i="35"/>
  <c r="AE172" i="35"/>
  <c r="T172" i="35"/>
  <c r="T166" i="35"/>
  <c r="AE166" i="35"/>
  <c r="AE185" i="35"/>
  <c r="T185" i="35"/>
  <c r="AE196" i="35"/>
  <c r="T196" i="35"/>
  <c r="T175" i="35"/>
  <c r="AE175" i="35"/>
  <c r="T191" i="35"/>
  <c r="AE191" i="35"/>
  <c r="AE198" i="35"/>
  <c r="T198" i="35"/>
  <c r="T178" i="35"/>
  <c r="AE178" i="35"/>
  <c r="T194" i="35"/>
  <c r="AE194" i="35"/>
  <c r="AE202" i="35"/>
  <c r="T202" i="35"/>
  <c r="AE11" i="35"/>
  <c r="T11" i="35"/>
  <c r="AE10" i="35"/>
  <c r="T10" i="35"/>
  <c r="T13" i="35"/>
  <c r="AE13" i="35"/>
  <c r="AE27" i="35"/>
  <c r="T27" i="35"/>
  <c r="AE31" i="35"/>
  <c r="T31" i="35"/>
  <c r="AE38" i="35"/>
  <c r="T38" i="35"/>
  <c r="AE18" i="35"/>
  <c r="T18" i="35"/>
  <c r="AE26" i="35"/>
  <c r="T26" i="35"/>
  <c r="AE36" i="35"/>
  <c r="T36" i="35"/>
  <c r="T25" i="35"/>
  <c r="AE25" i="35"/>
  <c r="AE43" i="35"/>
  <c r="T43" i="35"/>
  <c r="T49" i="35"/>
  <c r="AE49" i="35"/>
  <c r="T60" i="35"/>
  <c r="AE60" i="35"/>
  <c r="T95" i="35"/>
  <c r="AE95" i="35"/>
  <c r="AE80" i="35"/>
  <c r="T80" i="35"/>
  <c r="AE99" i="35"/>
  <c r="T99" i="35"/>
  <c r="AE114" i="35"/>
  <c r="T114" i="35"/>
  <c r="T70" i="35"/>
  <c r="AE70" i="35"/>
  <c r="T86" i="35"/>
  <c r="AE86" i="35"/>
  <c r="AE103" i="35"/>
  <c r="T103" i="35"/>
  <c r="T73" i="35"/>
  <c r="AE73" i="35"/>
  <c r="T89" i="35"/>
  <c r="AE89" i="35"/>
  <c r="T97" i="35"/>
  <c r="AE97" i="35"/>
  <c r="AE128" i="35"/>
  <c r="T128" i="35"/>
  <c r="AE133" i="35"/>
  <c r="T133" i="35"/>
  <c r="T165" i="35"/>
  <c r="AE165" i="35"/>
  <c r="T113" i="35"/>
  <c r="AE113" i="35"/>
  <c r="AE126" i="35"/>
  <c r="T126" i="35"/>
  <c r="T108" i="35"/>
  <c r="AE108" i="35"/>
  <c r="AE130" i="35"/>
  <c r="T130" i="35"/>
  <c r="T135" i="35"/>
  <c r="AE135" i="35"/>
  <c r="AE151" i="35"/>
  <c r="T151" i="35"/>
  <c r="T145" i="35"/>
  <c r="AE145" i="35"/>
  <c r="T144" i="35"/>
  <c r="AE144" i="35"/>
  <c r="AE176" i="35"/>
  <c r="T176" i="35"/>
  <c r="AE168" i="35"/>
  <c r="T168" i="35"/>
  <c r="AE188" i="35"/>
  <c r="T188" i="35"/>
  <c r="AE181" i="35"/>
  <c r="T181" i="35"/>
  <c r="T187" i="35"/>
  <c r="AE187" i="35"/>
  <c r="T174" i="35"/>
  <c r="AE174" i="35"/>
  <c r="T190" i="35"/>
  <c r="AE190" i="35"/>
  <c r="AE199" i="35"/>
  <c r="T199" i="35"/>
  <c r="AE201" i="35"/>
  <c r="T201" i="35"/>
  <c r="AE204" i="35"/>
  <c r="T204" i="35"/>
  <c r="C10" i="35"/>
  <c r="G10" i="35" s="1"/>
  <c r="S9" i="35"/>
  <c r="AD9" i="35" s="1"/>
  <c r="I9" i="35"/>
  <c r="T9" i="35"/>
  <c r="AE9" i="35"/>
  <c r="AE19" i="35"/>
  <c r="T19" i="35"/>
  <c r="AE23" i="35"/>
  <c r="T23" i="35"/>
  <c r="AE37" i="35"/>
  <c r="T37" i="35"/>
  <c r="T52" i="35"/>
  <c r="AE52" i="35"/>
  <c r="T12" i="35"/>
  <c r="AE12" i="35"/>
  <c r="AE35" i="35"/>
  <c r="T35" i="35"/>
  <c r="AE41" i="35"/>
  <c r="T41" i="35"/>
  <c r="T21" i="35"/>
  <c r="AE21" i="35"/>
  <c r="AZ22" i="35"/>
  <c r="T34" i="35"/>
  <c r="AE34" i="35"/>
  <c r="T20" i="35"/>
  <c r="AE20" i="35"/>
  <c r="T28" i="35"/>
  <c r="AE28" i="35"/>
  <c r="T39" i="35"/>
  <c r="AE39" i="35"/>
  <c r="AE48" i="35"/>
  <c r="T48" i="35"/>
  <c r="AE58" i="35"/>
  <c r="T58" i="35"/>
  <c r="AE67" i="35"/>
  <c r="T67" i="35"/>
  <c r="T45" i="35"/>
  <c r="AE45" i="35"/>
  <c r="AE61" i="35"/>
  <c r="T61" i="35"/>
  <c r="T56" i="35"/>
  <c r="AE56" i="35"/>
  <c r="AE65" i="35"/>
  <c r="T65" i="35"/>
  <c r="T59" i="35"/>
  <c r="AE59" i="35"/>
  <c r="AE63" i="35"/>
  <c r="T63" i="35"/>
  <c r="AE68" i="35"/>
  <c r="T68" i="35"/>
  <c r="AE118" i="35"/>
  <c r="T118" i="35"/>
  <c r="AE87" i="35"/>
  <c r="T87" i="35"/>
  <c r="T122" i="35"/>
  <c r="AE122" i="35"/>
  <c r="AE76" i="35"/>
  <c r="T76" i="35"/>
  <c r="T92" i="35"/>
  <c r="AE92" i="35"/>
  <c r="AE107" i="35"/>
  <c r="T107" i="35"/>
  <c r="T66" i="35"/>
  <c r="AE66" i="35"/>
  <c r="T82" i="35"/>
  <c r="AE82" i="35"/>
  <c r="AE93" i="35"/>
  <c r="T93" i="35"/>
  <c r="AE111" i="35"/>
  <c r="T111" i="35"/>
  <c r="T138" i="35"/>
  <c r="AE138" i="35"/>
  <c r="T85" i="35"/>
  <c r="AE85" i="35"/>
  <c r="AE119" i="35"/>
  <c r="T119" i="35"/>
  <c r="AE142" i="35"/>
  <c r="T142" i="35"/>
  <c r="T109" i="35"/>
  <c r="AE109" i="35"/>
  <c r="AE120" i="35"/>
  <c r="T120" i="35"/>
  <c r="AE125" i="35"/>
  <c r="T125" i="35"/>
  <c r="T104" i="35"/>
  <c r="AE104" i="35"/>
  <c r="T124" i="35"/>
  <c r="AE124" i="35"/>
  <c r="AE129" i="35"/>
  <c r="T129" i="35"/>
  <c r="AE146" i="35"/>
  <c r="T146" i="35"/>
  <c r="T155" i="35"/>
  <c r="AE155" i="35"/>
  <c r="T131" i="35"/>
  <c r="AE131" i="35"/>
  <c r="AE147" i="35"/>
  <c r="T147" i="35"/>
  <c r="T141" i="35"/>
  <c r="AE141" i="35"/>
  <c r="AE159" i="35"/>
  <c r="T159" i="35"/>
  <c r="AE171" i="35"/>
  <c r="T171" i="35"/>
  <c r="AE192" i="35"/>
  <c r="T192" i="35"/>
  <c r="AE167" i="35"/>
  <c r="T167" i="35"/>
  <c r="T164" i="35"/>
  <c r="AE164" i="35"/>
  <c r="AE184" i="35"/>
  <c r="T184" i="35"/>
  <c r="AE177" i="35"/>
  <c r="T177" i="35"/>
  <c r="AE193" i="35"/>
  <c r="T193" i="35"/>
  <c r="T183" i="35"/>
  <c r="AE183" i="35"/>
  <c r="T186" i="35"/>
  <c r="AE186" i="35"/>
  <c r="T197" i="35"/>
  <c r="AE197" i="35"/>
  <c r="T200" i="35"/>
  <c r="AE200" i="35"/>
  <c r="H8" i="35"/>
  <c r="B8" i="35"/>
  <c r="AE15" i="35"/>
  <c r="T15" i="35"/>
  <c r="AE46" i="35"/>
  <c r="T46" i="35"/>
  <c r="AE51" i="35"/>
  <c r="T51" i="35"/>
  <c r="T8" i="35"/>
  <c r="AE8" i="35"/>
  <c r="AE50" i="35"/>
  <c r="T50" i="35"/>
  <c r="T54" i="35"/>
  <c r="AE54" i="35"/>
  <c r="T17" i="35"/>
  <c r="AE17" i="35"/>
  <c r="T33" i="35"/>
  <c r="AE33" i="35"/>
  <c r="T16" i="35"/>
  <c r="AE16" i="35"/>
  <c r="T22" i="35"/>
  <c r="AE22" i="35"/>
  <c r="T24" i="35"/>
  <c r="AE24" i="35"/>
  <c r="T30" i="35"/>
  <c r="AE30" i="35"/>
  <c r="T32" i="35"/>
  <c r="AE32" i="35"/>
  <c r="AE47" i="35"/>
  <c r="T47" i="35"/>
  <c r="AE57" i="35"/>
  <c r="T57" i="35"/>
  <c r="AE64" i="35"/>
  <c r="T64" i="35"/>
  <c r="T55" i="35"/>
  <c r="AE55" i="35"/>
  <c r="AE71" i="35"/>
  <c r="T71" i="35"/>
  <c r="AE91" i="35"/>
  <c r="T91" i="35"/>
  <c r="AE72" i="35"/>
  <c r="T72" i="35"/>
  <c r="AE88" i="35"/>
  <c r="T88" i="35"/>
  <c r="AE98" i="35"/>
  <c r="T98" i="35"/>
  <c r="AE115" i="35"/>
  <c r="T115" i="35"/>
  <c r="AE137" i="35"/>
  <c r="T137" i="35"/>
  <c r="T62" i="35"/>
  <c r="AE62" i="35"/>
  <c r="T78" i="35"/>
  <c r="AE78" i="35"/>
  <c r="AE102" i="35"/>
  <c r="T102" i="35"/>
  <c r="T81" i="35"/>
  <c r="AE81" i="35"/>
  <c r="AE121" i="35"/>
  <c r="T121" i="35"/>
  <c r="AE154" i="35"/>
  <c r="T154" i="35"/>
  <c r="T105" i="35"/>
  <c r="AE105" i="35"/>
  <c r="AE136" i="35"/>
  <c r="T136" i="35"/>
  <c r="T100" i="35"/>
  <c r="AE100" i="35"/>
  <c r="T116" i="35"/>
  <c r="AE116" i="35"/>
  <c r="T140" i="35"/>
  <c r="AE140" i="35"/>
  <c r="T127" i="35"/>
  <c r="AE127" i="35"/>
  <c r="AE143" i="35"/>
  <c r="T143" i="35"/>
  <c r="AE161" i="35"/>
  <c r="T161" i="35"/>
  <c r="T153" i="35"/>
  <c r="AE153" i="35"/>
  <c r="AE158" i="35"/>
  <c r="T158" i="35"/>
  <c r="T152" i="35"/>
  <c r="AE152" i="35"/>
  <c r="AE163" i="35"/>
  <c r="T163" i="35"/>
  <c r="T160" i="35"/>
  <c r="AE160" i="35"/>
  <c r="AE180" i="35"/>
  <c r="T180" i="35"/>
  <c r="T170" i="35"/>
  <c r="AE170" i="35"/>
  <c r="T169" i="35"/>
  <c r="AE169" i="35"/>
  <c r="AE173" i="35"/>
  <c r="T173" i="35"/>
  <c r="AE189" i="35"/>
  <c r="T189" i="35"/>
  <c r="T179" i="35"/>
  <c r="AE179" i="35"/>
  <c r="T195" i="35"/>
  <c r="AE195" i="35"/>
  <c r="T182" i="35"/>
  <c r="AE182" i="35"/>
  <c r="AE205" i="35"/>
  <c r="T205" i="35"/>
  <c r="AE203" i="35"/>
  <c r="T203" i="35"/>
  <c r="BB27" i="35"/>
  <c r="BA19" i="35"/>
  <c r="BB26" i="35"/>
  <c r="BA18" i="35"/>
  <c r="C11" i="31"/>
  <c r="G11" i="31" s="1"/>
  <c r="BB28" i="32"/>
  <c r="BB26" i="32"/>
  <c r="BA18" i="32"/>
  <c r="BB27" i="33"/>
  <c r="BA20" i="33"/>
  <c r="K32" i="30"/>
  <c r="BA19" i="30"/>
  <c r="BA27" i="30" s="1"/>
  <c r="K37" i="20"/>
  <c r="T37" i="20" s="1"/>
  <c r="K172" i="20"/>
  <c r="T172" i="20" s="1"/>
  <c r="K205" i="20"/>
  <c r="AE205" i="20" s="1"/>
  <c r="K90" i="20"/>
  <c r="K17" i="20"/>
  <c r="AE17" i="20" s="1"/>
  <c r="K129" i="20"/>
  <c r="T129" i="20" s="1"/>
  <c r="K106" i="20"/>
  <c r="T106" i="20" s="1"/>
  <c r="K171" i="20"/>
  <c r="K74" i="20"/>
  <c r="AE74" i="20" s="1"/>
  <c r="K81" i="20"/>
  <c r="AE81" i="20" s="1"/>
  <c r="K35" i="20"/>
  <c r="AE35" i="20" s="1"/>
  <c r="K188" i="20"/>
  <c r="AE188" i="20" s="1"/>
  <c r="K147" i="20"/>
  <c r="T147" i="20" s="1"/>
  <c r="K158" i="20"/>
  <c r="K149" i="20"/>
  <c r="AE149" i="20" s="1"/>
  <c r="K53" i="20"/>
  <c r="T53" i="20" s="1"/>
  <c r="K98" i="20"/>
  <c r="T98" i="20" s="1"/>
  <c r="K85" i="20"/>
  <c r="K20" i="20"/>
  <c r="K45" i="20"/>
  <c r="K80" i="20"/>
  <c r="AE80" i="20" s="1"/>
  <c r="K42" i="20"/>
  <c r="K182" i="20"/>
  <c r="AE182" i="20" s="1"/>
  <c r="K132" i="20"/>
  <c r="AE132" i="20" s="1"/>
  <c r="K88" i="20"/>
  <c r="T88" i="20" s="1"/>
  <c r="K41" i="20"/>
  <c r="AE41" i="20" s="1"/>
  <c r="K175" i="20"/>
  <c r="K118" i="20"/>
  <c r="K60" i="20"/>
  <c r="T60" i="20" s="1"/>
  <c r="K67" i="20"/>
  <c r="K143" i="20"/>
  <c r="K207" i="20"/>
  <c r="AE207" i="20" s="1"/>
  <c r="K169" i="20"/>
  <c r="AE169" i="20" s="1"/>
  <c r="K146" i="20"/>
  <c r="AE146" i="20" s="1"/>
  <c r="K116" i="20"/>
  <c r="T116" i="20" s="1"/>
  <c r="K141" i="20"/>
  <c r="T141" i="20" s="1"/>
  <c r="K36" i="20"/>
  <c r="T36" i="20" s="1"/>
  <c r="K21" i="20"/>
  <c r="T21" i="20" s="1"/>
  <c r="AT14" i="20"/>
  <c r="K113" i="20"/>
  <c r="AE113" i="20" s="1"/>
  <c r="K72" i="20"/>
  <c r="T72" i="20" s="1"/>
  <c r="K198" i="20"/>
  <c r="K155" i="20"/>
  <c r="K121" i="20"/>
  <c r="AE121" i="20" s="1"/>
  <c r="K58" i="20"/>
  <c r="AE58" i="20" s="1"/>
  <c r="K191" i="20"/>
  <c r="AE191" i="20" s="1"/>
  <c r="K139" i="20"/>
  <c r="T139" i="20" s="1"/>
  <c r="K97" i="20"/>
  <c r="T97" i="20" s="1"/>
  <c r="K33" i="20"/>
  <c r="AE33" i="20" s="1"/>
  <c r="K27" i="20"/>
  <c r="K187" i="20"/>
  <c r="T187" i="20" s="1"/>
  <c r="K134" i="20"/>
  <c r="AE134" i="20" s="1"/>
  <c r="K203" i="20"/>
  <c r="T203" i="20" s="1"/>
  <c r="K19" i="20"/>
  <c r="AA19" i="20" s="1"/>
  <c r="K167" i="20"/>
  <c r="T167" i="20" s="1"/>
  <c r="K160" i="20"/>
  <c r="T160" i="20" s="1"/>
  <c r="K12" i="20"/>
  <c r="AE12" i="20" s="1"/>
  <c r="AJ12" i="20" s="1"/>
  <c r="K30" i="20"/>
  <c r="AT30" i="20"/>
  <c r="AZ30" i="20" s="1"/>
  <c r="K109" i="20"/>
  <c r="T109" i="20" s="1"/>
  <c r="K54" i="20"/>
  <c r="AE54" i="20" s="1"/>
  <c r="K190" i="20"/>
  <c r="T190" i="20" s="1"/>
  <c r="K148" i="20"/>
  <c r="T148" i="20" s="1"/>
  <c r="K115" i="20"/>
  <c r="T115" i="20" s="1"/>
  <c r="K52" i="20"/>
  <c r="AE52" i="20" s="1"/>
  <c r="K185" i="20"/>
  <c r="T185" i="20" s="1"/>
  <c r="K123" i="20"/>
  <c r="T123" i="20" s="1"/>
  <c r="K89" i="20"/>
  <c r="K26" i="20"/>
  <c r="K126" i="20"/>
  <c r="K199" i="20"/>
  <c r="T199" i="20" s="1"/>
  <c r="K144" i="20"/>
  <c r="T144" i="20" s="1"/>
  <c r="K44" i="20"/>
  <c r="AE44" i="20" s="1"/>
  <c r="K51" i="20"/>
  <c r="AE51" i="20" s="1"/>
  <c r="K154" i="20"/>
  <c r="T154" i="20" s="1"/>
  <c r="T41" i="20"/>
  <c r="AE53" i="20"/>
  <c r="K9" i="20"/>
  <c r="T9" i="20" s="1"/>
  <c r="AL9" i="20" s="1"/>
  <c r="K11" i="20"/>
  <c r="T11" i="20" s="1"/>
  <c r="AM11" i="20" s="1"/>
  <c r="K25" i="20"/>
  <c r="T25" i="20" s="1"/>
  <c r="K91" i="20"/>
  <c r="T91" i="20" s="1"/>
  <c r="K59" i="20"/>
  <c r="AE59" i="20" s="1"/>
  <c r="K201" i="20"/>
  <c r="K174" i="20"/>
  <c r="K137" i="20"/>
  <c r="AE137" i="20" s="1"/>
  <c r="K119" i="20"/>
  <c r="AE119" i="20" s="1"/>
  <c r="K77" i="20"/>
  <c r="AE77" i="20" s="1"/>
  <c r="K15" i="20"/>
  <c r="AA15" i="20" s="1"/>
  <c r="K178" i="20"/>
  <c r="T178" i="20" s="1"/>
  <c r="K136" i="20"/>
  <c r="K99" i="20"/>
  <c r="K48" i="20"/>
  <c r="K55" i="20"/>
  <c r="AE55" i="20" s="1"/>
  <c r="K47" i="20"/>
  <c r="AE47" i="20" s="1"/>
  <c r="K168" i="20"/>
  <c r="K62" i="20"/>
  <c r="AE62" i="20" s="1"/>
  <c r="K151" i="20"/>
  <c r="T151" i="20" s="1"/>
  <c r="K208" i="20"/>
  <c r="K206" i="20"/>
  <c r="T206" i="20" s="1"/>
  <c r="K166" i="20"/>
  <c r="T166" i="20" s="1"/>
  <c r="K184" i="20"/>
  <c r="AE184" i="20" s="1"/>
  <c r="T15" i="31"/>
  <c r="AE15" i="31"/>
  <c r="BA26" i="31"/>
  <c r="AE150" i="31"/>
  <c r="AE196" i="31"/>
  <c r="AT14" i="31"/>
  <c r="K204" i="31"/>
  <c r="K183" i="31"/>
  <c r="K174" i="31"/>
  <c r="K164" i="31"/>
  <c r="K153" i="31"/>
  <c r="K142" i="31"/>
  <c r="K131" i="31"/>
  <c r="K122" i="31"/>
  <c r="K112" i="31"/>
  <c r="K101" i="31"/>
  <c r="K87" i="31"/>
  <c r="K75" i="31"/>
  <c r="K64" i="31"/>
  <c r="K52" i="31"/>
  <c r="K40" i="31"/>
  <c r="K33" i="31"/>
  <c r="K8" i="31"/>
  <c r="K18" i="31"/>
  <c r="K29" i="31"/>
  <c r="K36" i="31"/>
  <c r="K39" i="31"/>
  <c r="K41" i="31"/>
  <c r="K48" i="31"/>
  <c r="K51" i="31"/>
  <c r="K53" i="31"/>
  <c r="K56" i="31"/>
  <c r="K59" i="31"/>
  <c r="K62" i="31"/>
  <c r="K65" i="31"/>
  <c r="K68" i="31"/>
  <c r="K71" i="31"/>
  <c r="K73" i="31"/>
  <c r="K80" i="31"/>
  <c r="K83" i="31"/>
  <c r="K85" i="31"/>
  <c r="K88" i="31"/>
  <c r="K91" i="31"/>
  <c r="K95" i="31"/>
  <c r="K99" i="31"/>
  <c r="K103" i="31"/>
  <c r="K106" i="31"/>
  <c r="K113" i="31"/>
  <c r="K115" i="31"/>
  <c r="K118" i="31"/>
  <c r="K121" i="31"/>
  <c r="K123" i="31"/>
  <c r="K128" i="31"/>
  <c r="K130" i="31"/>
  <c r="K133" i="31"/>
  <c r="K138" i="31"/>
  <c r="K141" i="31"/>
  <c r="K146" i="31"/>
  <c r="K149" i="31"/>
  <c r="K152" i="31"/>
  <c r="K154" i="31"/>
  <c r="K157" i="31"/>
  <c r="K160" i="31"/>
  <c r="K162" i="31"/>
  <c r="K165" i="31"/>
  <c r="K168" i="31"/>
  <c r="K170" i="31"/>
  <c r="K173" i="31"/>
  <c r="K175" i="31"/>
  <c r="K177" i="31"/>
  <c r="K179" i="31"/>
  <c r="K184" i="31"/>
  <c r="K187" i="31"/>
  <c r="K192" i="31"/>
  <c r="K195" i="31"/>
  <c r="K200" i="31"/>
  <c r="K203" i="31"/>
  <c r="K208" i="31"/>
  <c r="K16" i="31"/>
  <c r="K10" i="31"/>
  <c r="AE10" i="31" s="1"/>
  <c r="K14" i="31"/>
  <c r="AE14" i="31" s="1"/>
  <c r="K30" i="31"/>
  <c r="K19" i="31"/>
  <c r="AE19" i="31" s="1"/>
  <c r="K22" i="31"/>
  <c r="K26" i="31"/>
  <c r="K31" i="31"/>
  <c r="K34" i="31"/>
  <c r="K42" i="31"/>
  <c r="K45" i="31"/>
  <c r="K54" i="31"/>
  <c r="K60" i="31"/>
  <c r="K63" i="31"/>
  <c r="K66" i="31"/>
  <c r="K74" i="31"/>
  <c r="K77" i="31"/>
  <c r="K86" i="31"/>
  <c r="K92" i="31"/>
  <c r="K96" i="31"/>
  <c r="K100" i="31"/>
  <c r="K104" i="31"/>
  <c r="K109" i="31"/>
  <c r="K111" i="31"/>
  <c r="K116" i="31"/>
  <c r="K124" i="31"/>
  <c r="K126" i="31"/>
  <c r="K136" i="31"/>
  <c r="K139" i="31"/>
  <c r="K144" i="31"/>
  <c r="K147" i="31"/>
  <c r="K155" i="31"/>
  <c r="K163" i="31"/>
  <c r="K171" i="31"/>
  <c r="K182" i="31"/>
  <c r="K185" i="31"/>
  <c r="K190" i="31"/>
  <c r="K193" i="31"/>
  <c r="K198" i="31"/>
  <c r="K201" i="31"/>
  <c r="K206" i="31"/>
  <c r="K23" i="31"/>
  <c r="K12" i="31"/>
  <c r="K27" i="31"/>
  <c r="K21" i="31"/>
  <c r="K25" i="31"/>
  <c r="K28" i="31"/>
  <c r="K38" i="31"/>
  <c r="K44" i="31"/>
  <c r="K47" i="31"/>
  <c r="K50" i="31"/>
  <c r="K58" i="31"/>
  <c r="K61" i="31"/>
  <c r="K70" i="31"/>
  <c r="K76" i="31"/>
  <c r="K79" i="31"/>
  <c r="K82" i="31"/>
  <c r="K90" i="31"/>
  <c r="K94" i="31"/>
  <c r="K98" i="31"/>
  <c r="K102" i="31"/>
  <c r="K108" i="31"/>
  <c r="K110" i="31"/>
  <c r="K120" i="31"/>
  <c r="K125" i="31"/>
  <c r="K127" i="31"/>
  <c r="K132" i="31"/>
  <c r="K135" i="31"/>
  <c r="K140" i="31"/>
  <c r="K143" i="31"/>
  <c r="K151" i="31"/>
  <c r="K159" i="31"/>
  <c r="K167" i="31"/>
  <c r="K181" i="31"/>
  <c r="K186" i="31"/>
  <c r="K189" i="31"/>
  <c r="K194" i="31"/>
  <c r="K197" i="31"/>
  <c r="K202" i="31"/>
  <c r="K205" i="31"/>
  <c r="AT30" i="31"/>
  <c r="AZ30" i="31" s="1"/>
  <c r="K199" i="31"/>
  <c r="K188" i="31"/>
  <c r="K178" i="31"/>
  <c r="K169" i="31"/>
  <c r="K158" i="31"/>
  <c r="K148" i="31"/>
  <c r="K137" i="31"/>
  <c r="K117" i="31"/>
  <c r="K107" i="31"/>
  <c r="K93" i="31"/>
  <c r="K81" i="31"/>
  <c r="K69" i="31"/>
  <c r="K57" i="31"/>
  <c r="K46" i="31"/>
  <c r="K35" i="31"/>
  <c r="K20" i="31"/>
  <c r="K145" i="31"/>
  <c r="K134" i="31"/>
  <c r="K114" i="31"/>
  <c r="K105" i="31"/>
  <c r="K89" i="31"/>
  <c r="K78" i="31"/>
  <c r="K67" i="31"/>
  <c r="K55" i="31"/>
  <c r="K43" i="31"/>
  <c r="K32" i="31"/>
  <c r="K17" i="31"/>
  <c r="AE106" i="34"/>
  <c r="AE107" i="34"/>
  <c r="T112" i="34"/>
  <c r="AE189" i="34"/>
  <c r="AL10" i="29"/>
  <c r="AM10" i="29"/>
  <c r="AK10" i="29"/>
  <c r="AM9" i="29"/>
  <c r="AE175" i="29"/>
  <c r="AE62" i="29"/>
  <c r="AE52" i="29"/>
  <c r="AE142" i="29"/>
  <c r="AE75" i="29"/>
  <c r="AE49" i="29"/>
  <c r="AE55" i="29"/>
  <c r="T195" i="29"/>
  <c r="T185" i="29"/>
  <c r="T125" i="29"/>
  <c r="T99" i="29"/>
  <c r="AE94" i="29"/>
  <c r="AE15" i="29"/>
  <c r="AE10" i="29"/>
  <c r="AJ10" i="29" s="1"/>
  <c r="AE170" i="29"/>
  <c r="AE124" i="29"/>
  <c r="AE97" i="29"/>
  <c r="AE68" i="29"/>
  <c r="AE9" i="29"/>
  <c r="AJ9" i="29" s="1"/>
  <c r="AE200" i="29"/>
  <c r="T37" i="29"/>
  <c r="BB27" i="29"/>
  <c r="AE161" i="29"/>
  <c r="AE180" i="29"/>
  <c r="AE100" i="29"/>
  <c r="AE79" i="29"/>
  <c r="AE28" i="29"/>
  <c r="AE172" i="29"/>
  <c r="AE11" i="29"/>
  <c r="AE196" i="29"/>
  <c r="AE153" i="29"/>
  <c r="AE136" i="29"/>
  <c r="AE86" i="29"/>
  <c r="AE16" i="29"/>
  <c r="AE17" i="29"/>
  <c r="T191" i="29"/>
  <c r="AE119" i="29"/>
  <c r="T122" i="29"/>
  <c r="T183" i="29"/>
  <c r="AE141" i="29"/>
  <c r="AE26" i="29"/>
  <c r="K86" i="30"/>
  <c r="T86" i="30" s="1"/>
  <c r="K134" i="30"/>
  <c r="AE134" i="30" s="1"/>
  <c r="K207" i="30"/>
  <c r="T207" i="30" s="1"/>
  <c r="K96" i="30"/>
  <c r="K56" i="30"/>
  <c r="T56" i="30" s="1"/>
  <c r="K158" i="30"/>
  <c r="T158" i="30" s="1"/>
  <c r="AT22" i="30"/>
  <c r="AZ22" i="30" s="1"/>
  <c r="K75" i="30"/>
  <c r="AE75" i="30" s="1"/>
  <c r="K116" i="30"/>
  <c r="T116" i="30" s="1"/>
  <c r="K194" i="30"/>
  <c r="T194" i="30" s="1"/>
  <c r="AK29" i="28"/>
  <c r="AL29" i="28"/>
  <c r="AM29" i="28"/>
  <c r="AM18" i="28"/>
  <c r="AL18" i="28"/>
  <c r="AK18" i="28"/>
  <c r="AM37" i="28"/>
  <c r="AL32" i="28"/>
  <c r="AM26" i="28"/>
  <c r="AL19" i="28"/>
  <c r="AK17" i="28"/>
  <c r="AM13" i="28"/>
  <c r="AE197" i="28"/>
  <c r="T207" i="28"/>
  <c r="T137" i="28"/>
  <c r="AE99" i="28"/>
  <c r="T202" i="28"/>
  <c r="T185" i="28"/>
  <c r="T187" i="28"/>
  <c r="AE145" i="28"/>
  <c r="AE135" i="28"/>
  <c r="T68" i="28"/>
  <c r="T52" i="28"/>
  <c r="T162" i="28"/>
  <c r="AE32" i="28"/>
  <c r="AJ32" i="28" s="1"/>
  <c r="T34" i="28"/>
  <c r="AM34" i="28" s="1"/>
  <c r="T8" i="28"/>
  <c r="AL8" i="28" s="1"/>
  <c r="T83" i="28"/>
  <c r="T55" i="28"/>
  <c r="AE106" i="28"/>
  <c r="T127" i="28"/>
  <c r="AL37" i="28"/>
  <c r="AL26" i="28"/>
  <c r="AK24" i="28"/>
  <c r="AL21" i="28"/>
  <c r="AM19" i="28"/>
  <c r="T111" i="28"/>
  <c r="T161" i="28"/>
  <c r="AE124" i="28"/>
  <c r="AE90" i="28"/>
  <c r="T15" i="28"/>
  <c r="T70" i="28"/>
  <c r="BA20" i="28"/>
  <c r="BA28" i="28" s="1"/>
  <c r="AE168" i="28"/>
  <c r="T109" i="28"/>
  <c r="T53" i="28"/>
  <c r="T67" i="28"/>
  <c r="T85" i="28"/>
  <c r="AE155" i="28"/>
  <c r="AE169" i="28"/>
  <c r="AE94" i="28"/>
  <c r="T112" i="28"/>
  <c r="T180" i="28"/>
  <c r="T122" i="28"/>
  <c r="AE24" i="28"/>
  <c r="AJ24" i="28" s="1"/>
  <c r="T191" i="20"/>
  <c r="T134" i="20"/>
  <c r="T207" i="20"/>
  <c r="AA14" i="31"/>
  <c r="Y19" i="31"/>
  <c r="Z19" i="31"/>
  <c r="AA19" i="31"/>
  <c r="AA10" i="31"/>
  <c r="K24" i="31"/>
  <c r="K13" i="31"/>
  <c r="K9" i="31"/>
  <c r="AE11" i="34"/>
  <c r="AJ11" i="34" s="1"/>
  <c r="Y54" i="34"/>
  <c r="T54" i="34"/>
  <c r="AB58" i="34"/>
  <c r="AE72" i="29"/>
  <c r="T72" i="29"/>
  <c r="T23" i="29"/>
  <c r="AE23" i="29"/>
  <c r="AE44" i="29"/>
  <c r="AE174" i="29"/>
  <c r="AE107" i="29"/>
  <c r="AE25" i="29"/>
  <c r="T25" i="29"/>
  <c r="AB24" i="29"/>
  <c r="AA24" i="29"/>
  <c r="AE171" i="29"/>
  <c r="AE14" i="29"/>
  <c r="AE51" i="29"/>
  <c r="AE202" i="29"/>
  <c r="AE150" i="29"/>
  <c r="AE106" i="29"/>
  <c r="AE104" i="29"/>
  <c r="AE83" i="29"/>
  <c r="AE181" i="29"/>
  <c r="AE112" i="29"/>
  <c r="AE12" i="29"/>
  <c r="AE132" i="29"/>
  <c r="AE74" i="29"/>
  <c r="AE113" i="29"/>
  <c r="AE36" i="29"/>
  <c r="T88" i="29"/>
  <c r="AB15" i="29"/>
  <c r="AA15" i="29"/>
  <c r="AB20" i="29"/>
  <c r="AA20" i="29"/>
  <c r="T20" i="29"/>
  <c r="Z20" i="29"/>
  <c r="V6" i="29" s="1"/>
  <c r="V8" i="29" s="1"/>
  <c r="AA11" i="29"/>
  <c r="AZ19" i="28"/>
  <c r="AZ27" i="28" s="1"/>
  <c r="AE41" i="28"/>
  <c r="AJ41" i="28" s="1"/>
  <c r="T41" i="28"/>
  <c r="T11" i="28"/>
  <c r="AE11" i="28"/>
  <c r="AJ11" i="28" s="1"/>
  <c r="AE20" i="28"/>
  <c r="AJ20" i="28" s="1"/>
  <c r="T20" i="28"/>
  <c r="AE25" i="28"/>
  <c r="AJ25" i="28" s="1"/>
  <c r="T25" i="28"/>
  <c r="AE12" i="28"/>
  <c r="AJ12" i="28" s="1"/>
  <c r="T12" i="28"/>
  <c r="AE27" i="28"/>
  <c r="AJ27" i="28" s="1"/>
  <c r="T27" i="28"/>
  <c r="AE10" i="28"/>
  <c r="AJ10" i="28" s="1"/>
  <c r="T10" i="28"/>
  <c r="AE22" i="28"/>
  <c r="AJ22" i="28" s="1"/>
  <c r="T22" i="28"/>
  <c r="AE33" i="28"/>
  <c r="AJ33" i="28" s="1"/>
  <c r="T33" i="28"/>
  <c r="AE40" i="28"/>
  <c r="AJ40" i="28" s="1"/>
  <c r="T40" i="28"/>
  <c r="AA51" i="28"/>
  <c r="Z51" i="28"/>
  <c r="Y51" i="28"/>
  <c r="AB51" i="28"/>
  <c r="AE51" i="28"/>
  <c r="T51" i="28"/>
  <c r="T59" i="28"/>
  <c r="AE59" i="28"/>
  <c r="T39" i="28"/>
  <c r="AE39" i="28"/>
  <c r="AJ39" i="28" s="1"/>
  <c r="AE58" i="28"/>
  <c r="T58" i="28"/>
  <c r="AE74" i="28"/>
  <c r="T74" i="28"/>
  <c r="T131" i="28"/>
  <c r="AE131" i="28"/>
  <c r="AE69" i="28"/>
  <c r="T69" i="28"/>
  <c r="T86" i="28"/>
  <c r="AE86" i="28"/>
  <c r="AA56" i="28"/>
  <c r="T56" i="28"/>
  <c r="Z56" i="28"/>
  <c r="AB56" i="28"/>
  <c r="Y56" i="28"/>
  <c r="AE56" i="28"/>
  <c r="AE75" i="28"/>
  <c r="T75" i="28"/>
  <c r="AE91" i="28"/>
  <c r="T91" i="28"/>
  <c r="AE80" i="28"/>
  <c r="T80" i="28"/>
  <c r="T96" i="28"/>
  <c r="AE96" i="28"/>
  <c r="AE116" i="28"/>
  <c r="T116" i="28"/>
  <c r="AE138" i="28"/>
  <c r="T138" i="28"/>
  <c r="AE103" i="28"/>
  <c r="T103" i="28"/>
  <c r="T98" i="28"/>
  <c r="AE98" i="28"/>
  <c r="T119" i="28"/>
  <c r="AE119" i="28"/>
  <c r="T110" i="28"/>
  <c r="AE110" i="28"/>
  <c r="AE126" i="28"/>
  <c r="T126" i="28"/>
  <c r="AE142" i="28"/>
  <c r="T142" i="28"/>
  <c r="T141" i="28"/>
  <c r="AE141" i="28"/>
  <c r="AE153" i="28"/>
  <c r="T153" i="28"/>
  <c r="AE148" i="28"/>
  <c r="T148" i="28"/>
  <c r="T157" i="28"/>
  <c r="AE157" i="28"/>
  <c r="T164" i="28"/>
  <c r="AE164" i="28"/>
  <c r="T150" i="28"/>
  <c r="AE150" i="28"/>
  <c r="AE163" i="28"/>
  <c r="T163" i="28"/>
  <c r="AE171" i="28"/>
  <c r="T171" i="28"/>
  <c r="T189" i="28"/>
  <c r="AE189" i="28"/>
  <c r="AE174" i="28"/>
  <c r="T174" i="28"/>
  <c r="T182" i="28"/>
  <c r="AE182" i="28"/>
  <c r="AE184" i="28"/>
  <c r="T184" i="28"/>
  <c r="T191" i="28"/>
  <c r="AE191" i="28"/>
  <c r="AE198" i="28"/>
  <c r="T198" i="28"/>
  <c r="T204" i="28"/>
  <c r="AE204" i="28"/>
  <c r="AK38" i="28"/>
  <c r="AM38" i="28"/>
  <c r="AK44" i="28"/>
  <c r="AL44" i="28"/>
  <c r="AM44" i="28"/>
  <c r="AL9" i="28"/>
  <c r="AK9" i="28"/>
  <c r="AM9" i="28"/>
  <c r="AK34" i="28"/>
  <c r="AL34" i="28"/>
  <c r="AM8" i="28"/>
  <c r="AK8" i="28"/>
  <c r="AE14" i="28"/>
  <c r="AJ14" i="28" s="1"/>
  <c r="T14" i="28"/>
  <c r="T23" i="28"/>
  <c r="AE23" i="28"/>
  <c r="AJ23" i="28" s="1"/>
  <c r="AA47" i="28"/>
  <c r="W6" i="28" s="1"/>
  <c r="W8" i="28" s="1"/>
  <c r="Z47" i="28"/>
  <c r="AB47" i="28"/>
  <c r="T47" i="28"/>
  <c r="AE47" i="28"/>
  <c r="AE16" i="28"/>
  <c r="AJ16" i="28" s="1"/>
  <c r="T16" i="28"/>
  <c r="AE43" i="28"/>
  <c r="AJ43" i="28" s="1"/>
  <c r="T43" i="28"/>
  <c r="T63" i="28"/>
  <c r="AE63" i="28"/>
  <c r="T45" i="28"/>
  <c r="AE45" i="28"/>
  <c r="AJ45" i="28" s="1"/>
  <c r="T125" i="28"/>
  <c r="AE125" i="28"/>
  <c r="T46" i="28"/>
  <c r="AE46" i="28"/>
  <c r="AJ46" i="28" s="1"/>
  <c r="AE62" i="28"/>
  <c r="T62" i="28"/>
  <c r="AE73" i="28"/>
  <c r="T73" i="28"/>
  <c r="AB60" i="28"/>
  <c r="Z60" i="28"/>
  <c r="Y60" i="28"/>
  <c r="AE60" i="28"/>
  <c r="T60" i="28"/>
  <c r="T78" i="28"/>
  <c r="AE78" i="28"/>
  <c r="T84" i="28"/>
  <c r="AE84" i="28"/>
  <c r="AE100" i="28"/>
  <c r="T100" i="28"/>
  <c r="T149" i="28"/>
  <c r="AE149" i="28"/>
  <c r="T130" i="28"/>
  <c r="AE130" i="28"/>
  <c r="T143" i="28"/>
  <c r="AE143" i="28"/>
  <c r="T147" i="28"/>
  <c r="AE147" i="28"/>
  <c r="T132" i="28"/>
  <c r="AE132" i="28"/>
  <c r="T177" i="28"/>
  <c r="AE177" i="28"/>
  <c r="AE152" i="28"/>
  <c r="T152" i="28"/>
  <c r="T158" i="28"/>
  <c r="AE158" i="28"/>
  <c r="T166" i="28"/>
  <c r="AE166" i="28"/>
  <c r="T154" i="28"/>
  <c r="AE154" i="28"/>
  <c r="AE165" i="28"/>
  <c r="T165" i="28"/>
  <c r="T173" i="28"/>
  <c r="AE173" i="28"/>
  <c r="AE175" i="28"/>
  <c r="T175" i="28"/>
  <c r="T186" i="28"/>
  <c r="AE186" i="28"/>
  <c r="T196" i="28"/>
  <c r="AE196" i="28"/>
  <c r="T188" i="28"/>
  <c r="AE188" i="28"/>
  <c r="T195" i="28"/>
  <c r="AE195" i="28"/>
  <c r="T201" i="28"/>
  <c r="AE201" i="28"/>
  <c r="T206" i="28"/>
  <c r="AE206" i="28"/>
  <c r="Y47" i="28"/>
  <c r="AK36" i="28"/>
  <c r="AM21" i="28"/>
  <c r="T28" i="28"/>
  <c r="K22" i="30"/>
  <c r="AE22" i="30" s="1"/>
  <c r="K48" i="30"/>
  <c r="T48" i="30" s="1"/>
  <c r="K70" i="30"/>
  <c r="T70" i="30" s="1"/>
  <c r="K93" i="30"/>
  <c r="K102" i="30"/>
  <c r="AE102" i="30" s="1"/>
  <c r="K133" i="30"/>
  <c r="T133" i="30" s="1"/>
  <c r="K137" i="30"/>
  <c r="K142" i="30"/>
  <c r="T142" i="30" s="1"/>
  <c r="K172" i="30"/>
  <c r="T172" i="30" s="1"/>
  <c r="K177" i="30"/>
  <c r="K196" i="30"/>
  <c r="T196" i="30" s="1"/>
  <c r="K114" i="30"/>
  <c r="K42" i="30"/>
  <c r="AE42" i="30" s="1"/>
  <c r="K54" i="30"/>
  <c r="AE54" i="30" s="1"/>
  <c r="K47" i="30"/>
  <c r="K61" i="30"/>
  <c r="AE61" i="30" s="1"/>
  <c r="K72" i="30"/>
  <c r="AE72" i="30" s="1"/>
  <c r="K119" i="30"/>
  <c r="AE119" i="30" s="1"/>
  <c r="K132" i="30"/>
  <c r="K150" i="30"/>
  <c r="K157" i="30"/>
  <c r="K171" i="30"/>
  <c r="T171" i="30" s="1"/>
  <c r="K186" i="30"/>
  <c r="T186" i="30" s="1"/>
  <c r="K57" i="30"/>
  <c r="AE57" i="30" s="1"/>
  <c r="K16" i="30"/>
  <c r="AE16" i="30" s="1"/>
  <c r="K121" i="30"/>
  <c r="K87" i="30"/>
  <c r="T87" i="30" s="1"/>
  <c r="K77" i="30"/>
  <c r="K88" i="30"/>
  <c r="T88" i="30" s="1"/>
  <c r="K117" i="30"/>
  <c r="T117" i="30" s="1"/>
  <c r="K123" i="30"/>
  <c r="T123" i="30" s="1"/>
  <c r="K154" i="30"/>
  <c r="K165" i="30"/>
  <c r="T165" i="30" s="1"/>
  <c r="K198" i="30"/>
  <c r="AE198" i="30" s="1"/>
  <c r="K197" i="30"/>
  <c r="AE197" i="30" s="1"/>
  <c r="K33" i="30"/>
  <c r="T47" i="20"/>
  <c r="BA20" i="20"/>
  <c r="BA28" i="20" s="1"/>
  <c r="AE25" i="20"/>
  <c r="T188" i="20"/>
  <c r="T119" i="20"/>
  <c r="T146" i="20"/>
  <c r="Z19" i="20"/>
  <c r="Y19" i="20"/>
  <c r="AK11" i="20"/>
  <c r="AE185" i="20"/>
  <c r="T169" i="20"/>
  <c r="AE27" i="20"/>
  <c r="T113" i="20"/>
  <c r="T51" i="20"/>
  <c r="AE129" i="20"/>
  <c r="AE166" i="20"/>
  <c r="K61" i="20"/>
  <c r="AE61" i="20" s="1"/>
  <c r="K130" i="20"/>
  <c r="AE130" i="20" s="1"/>
  <c r="K82" i="20"/>
  <c r="K63" i="20"/>
  <c r="K39" i="20"/>
  <c r="T39" i="20" s="1"/>
  <c r="K192" i="20"/>
  <c r="K170" i="20"/>
  <c r="K142" i="20"/>
  <c r="K127" i="20"/>
  <c r="T127" i="20" s="1"/>
  <c r="K103" i="20"/>
  <c r="T103" i="20" s="1"/>
  <c r="K68" i="20"/>
  <c r="K22" i="20"/>
  <c r="K189" i="20"/>
  <c r="AE189" i="20" s="1"/>
  <c r="K150" i="20"/>
  <c r="AE150" i="20" s="1"/>
  <c r="K128" i="20"/>
  <c r="K104" i="20"/>
  <c r="T104" i="20" s="1"/>
  <c r="K93" i="20"/>
  <c r="K13" i="20"/>
  <c r="T13" i="20" s="1"/>
  <c r="AK13" i="20" s="1"/>
  <c r="K108" i="20"/>
  <c r="T108" i="20" s="1"/>
  <c r="K100" i="20"/>
  <c r="K163" i="20"/>
  <c r="AE163" i="20" s="1"/>
  <c r="K202" i="20"/>
  <c r="T202" i="20" s="1"/>
  <c r="K110" i="20"/>
  <c r="AE110" i="20" s="1"/>
  <c r="K164" i="20"/>
  <c r="K200" i="20"/>
  <c r="K112" i="20"/>
  <c r="K197" i="20"/>
  <c r="AE197" i="20" s="1"/>
  <c r="K140" i="20"/>
  <c r="T140" i="20" s="1"/>
  <c r="AE141" i="20"/>
  <c r="K193" i="20"/>
  <c r="AE193" i="20" s="1"/>
  <c r="T12" i="20"/>
  <c r="AK12" i="20" s="1"/>
  <c r="AE30" i="20"/>
  <c r="BB28" i="20"/>
  <c r="AE190" i="20"/>
  <c r="AE37" i="20"/>
  <c r="T121" i="20"/>
  <c r="AE172" i="20"/>
  <c r="AB19" i="20"/>
  <c r="AE21" i="20"/>
  <c r="T20" i="20"/>
  <c r="T54" i="20"/>
  <c r="T81" i="20"/>
  <c r="AE160" i="20"/>
  <c r="T62" i="20"/>
  <c r="AE136" i="20"/>
  <c r="T136" i="20"/>
  <c r="T168" i="20"/>
  <c r="AE168" i="20"/>
  <c r="T77" i="20"/>
  <c r="T205" i="20"/>
  <c r="AK9" i="20"/>
  <c r="T52" i="20"/>
  <c r="AE15" i="20"/>
  <c r="Z15" i="20"/>
  <c r="Y15" i="20"/>
  <c r="T15" i="20"/>
  <c r="AB15" i="20"/>
  <c r="T201" i="20"/>
  <c r="AE201" i="20"/>
  <c r="T158" i="20"/>
  <c r="AE158" i="20"/>
  <c r="T48" i="20"/>
  <c r="AE48" i="20"/>
  <c r="T90" i="20"/>
  <c r="AE90" i="20"/>
  <c r="T143" i="20"/>
  <c r="AE143" i="20"/>
  <c r="AE208" i="20"/>
  <c r="T208" i="20"/>
  <c r="AE206" i="20"/>
  <c r="AE154" i="20"/>
  <c r="AE36" i="20"/>
  <c r="BA19" i="20"/>
  <c r="BA18" i="20"/>
  <c r="AE42" i="20"/>
  <c r="T42" i="20"/>
  <c r="T198" i="20"/>
  <c r="AE198" i="20"/>
  <c r="AE139" i="20"/>
  <c r="AE99" i="20"/>
  <c r="T99" i="20"/>
  <c r="T149" i="20"/>
  <c r="AE199" i="20"/>
  <c r="T19" i="20"/>
  <c r="AE19" i="20"/>
  <c r="T171" i="20"/>
  <c r="AE171" i="20"/>
  <c r="T31" i="20"/>
  <c r="AE31" i="20"/>
  <c r="T45" i="20"/>
  <c r="AE45" i="20"/>
  <c r="AE174" i="20"/>
  <c r="T174" i="20"/>
  <c r="T118" i="20"/>
  <c r="AE118" i="20"/>
  <c r="T74" i="20"/>
  <c r="AE67" i="20"/>
  <c r="T67" i="20"/>
  <c r="AE126" i="20"/>
  <c r="T126" i="20"/>
  <c r="T85" i="20"/>
  <c r="AE85" i="20"/>
  <c r="K183" i="20"/>
  <c r="K152" i="20"/>
  <c r="K92" i="20"/>
  <c r="K34" i="20"/>
  <c r="K57" i="20"/>
  <c r="K73" i="20"/>
  <c r="K38" i="20"/>
  <c r="K29" i="20"/>
  <c r="K40" i="20"/>
  <c r="K66" i="20"/>
  <c r="K114" i="20"/>
  <c r="K125" i="20"/>
  <c r="K133" i="20"/>
  <c r="K145" i="20"/>
  <c r="K156" i="20"/>
  <c r="K173" i="20"/>
  <c r="K194" i="20"/>
  <c r="K28" i="20"/>
  <c r="K49" i="20"/>
  <c r="K75" i="20"/>
  <c r="K79" i="20"/>
  <c r="K86" i="20"/>
  <c r="K111" i="20"/>
  <c r="K153" i="20"/>
  <c r="K165" i="20"/>
  <c r="K176" i="20"/>
  <c r="K186" i="20"/>
  <c r="K195" i="20"/>
  <c r="K32" i="20"/>
  <c r="K56" i="20"/>
  <c r="K70" i="20"/>
  <c r="K76" i="20"/>
  <c r="K84" i="20"/>
  <c r="K107" i="20"/>
  <c r="K122" i="20"/>
  <c r="K138" i="20"/>
  <c r="K117" i="20"/>
  <c r="AT22" i="20"/>
  <c r="K23" i="20"/>
  <c r="K10" i="20"/>
  <c r="K8" i="20"/>
  <c r="K204" i="20"/>
  <c r="K24" i="20"/>
  <c r="K64" i="20"/>
  <c r="K94" i="20"/>
  <c r="K162" i="20"/>
  <c r="K69" i="20"/>
  <c r="K181" i="20"/>
  <c r="K159" i="20"/>
  <c r="K96" i="20"/>
  <c r="K14" i="20"/>
  <c r="K177" i="20"/>
  <c r="K157" i="20"/>
  <c r="K71" i="20"/>
  <c r="K46" i="20"/>
  <c r="K87" i="20"/>
  <c r="K95" i="20"/>
  <c r="K102" i="20"/>
  <c r="K120" i="20"/>
  <c r="K131" i="20"/>
  <c r="K161" i="20"/>
  <c r="K180" i="20"/>
  <c r="K196" i="20"/>
  <c r="K43" i="20"/>
  <c r="K83" i="20"/>
  <c r="K105" i="20"/>
  <c r="K124" i="20"/>
  <c r="K135" i="20"/>
  <c r="K179" i="20"/>
  <c r="K50" i="20"/>
  <c r="K65" i="20"/>
  <c r="K78" i="20"/>
  <c r="K101" i="20"/>
  <c r="K18" i="20"/>
  <c r="K16" i="20"/>
  <c r="T190" i="34"/>
  <c r="T62" i="34"/>
  <c r="AE70" i="30"/>
  <c r="AE142" i="30"/>
  <c r="AE172" i="30"/>
  <c r="AE196" i="30"/>
  <c r="T15" i="30"/>
  <c r="AE15" i="30"/>
  <c r="K31" i="30"/>
  <c r="K23" i="30"/>
  <c r="K26" i="30"/>
  <c r="AT14" i="30"/>
  <c r="K34" i="30"/>
  <c r="K206" i="30"/>
  <c r="T206" i="30" s="1"/>
  <c r="K205" i="30"/>
  <c r="AE205" i="30" s="1"/>
  <c r="K192" i="30"/>
  <c r="AE192" i="30" s="1"/>
  <c r="K201" i="30"/>
  <c r="K182" i="30"/>
  <c r="T182" i="30" s="1"/>
  <c r="K191" i="30"/>
  <c r="K189" i="30"/>
  <c r="K180" i="30"/>
  <c r="AE180" i="30" s="1"/>
  <c r="K169" i="30"/>
  <c r="K164" i="30"/>
  <c r="AE164" i="30" s="1"/>
  <c r="K170" i="30"/>
  <c r="T170" i="30" s="1"/>
  <c r="K163" i="30"/>
  <c r="K155" i="30"/>
  <c r="K156" i="30"/>
  <c r="T156" i="30" s="1"/>
  <c r="K138" i="30"/>
  <c r="AE138" i="30" s="1"/>
  <c r="K153" i="30"/>
  <c r="AE153" i="30" s="1"/>
  <c r="K148" i="30"/>
  <c r="K130" i="30"/>
  <c r="AE130" i="30" s="1"/>
  <c r="K135" i="30"/>
  <c r="K141" i="30"/>
  <c r="K128" i="30"/>
  <c r="K112" i="30"/>
  <c r="AE112" i="30" s="1"/>
  <c r="K125" i="30"/>
  <c r="K113" i="30"/>
  <c r="T113" i="30" s="1"/>
  <c r="K115" i="30"/>
  <c r="K99" i="30"/>
  <c r="K98" i="30"/>
  <c r="T98" i="30" s="1"/>
  <c r="K84" i="30"/>
  <c r="K68" i="30"/>
  <c r="T68" i="30" s="1"/>
  <c r="K122" i="30"/>
  <c r="K89" i="30"/>
  <c r="K73" i="30"/>
  <c r="AE73" i="30" s="1"/>
  <c r="K110" i="30"/>
  <c r="K82" i="30"/>
  <c r="K66" i="30"/>
  <c r="AE66" i="30" s="1"/>
  <c r="K67" i="30"/>
  <c r="AE67" i="30" s="1"/>
  <c r="K43" i="30"/>
  <c r="K71" i="30"/>
  <c r="K44" i="30"/>
  <c r="K83" i="30"/>
  <c r="AE83" i="30" s="1"/>
  <c r="K50" i="30"/>
  <c r="K30" i="30"/>
  <c r="K9" i="30"/>
  <c r="AE9" i="30" s="1"/>
  <c r="AJ9" i="30" s="1"/>
  <c r="K20" i="30"/>
  <c r="AE20" i="30" s="1"/>
  <c r="K45" i="30"/>
  <c r="K8" i="30"/>
  <c r="AE8" i="30" s="1"/>
  <c r="AJ8" i="30" s="1"/>
  <c r="K19" i="30"/>
  <c r="K11" i="30"/>
  <c r="T11" i="30" s="1"/>
  <c r="AL11" i="30" s="1"/>
  <c r="AT30" i="30"/>
  <c r="AZ30" i="30" s="1"/>
  <c r="K17" i="30"/>
  <c r="K25" i="30"/>
  <c r="T25" i="30" s="1"/>
  <c r="K38" i="30"/>
  <c r="AE38" i="30" s="1"/>
  <c r="K202" i="30"/>
  <c r="K203" i="30"/>
  <c r="K188" i="30"/>
  <c r="AE188" i="30" s="1"/>
  <c r="K185" i="30"/>
  <c r="T185" i="30" s="1"/>
  <c r="K208" i="30"/>
  <c r="K190" i="30"/>
  <c r="K183" i="30"/>
  <c r="K176" i="30"/>
  <c r="T176" i="30" s="1"/>
  <c r="K187" i="30"/>
  <c r="K162" i="30"/>
  <c r="K168" i="30"/>
  <c r="T168" i="30" s="1"/>
  <c r="K161" i="30"/>
  <c r="T161" i="30" s="1"/>
  <c r="K151" i="30"/>
  <c r="K152" i="30"/>
  <c r="K175" i="30"/>
  <c r="AE175" i="30" s="1"/>
  <c r="K147" i="30"/>
  <c r="T147" i="30" s="1"/>
  <c r="K144" i="30"/>
  <c r="T144" i="30" s="1"/>
  <c r="K126" i="30"/>
  <c r="K131" i="30"/>
  <c r="AE131" i="30" s="1"/>
  <c r="K140" i="30"/>
  <c r="T140" i="30" s="1"/>
  <c r="K139" i="30"/>
  <c r="K108" i="30"/>
  <c r="AE108" i="30" s="1"/>
  <c r="K124" i="30"/>
  <c r="K109" i="30"/>
  <c r="T109" i="30" s="1"/>
  <c r="K111" i="30"/>
  <c r="K95" i="30"/>
  <c r="T95" i="30" s="1"/>
  <c r="K97" i="30"/>
  <c r="T97" i="30" s="1"/>
  <c r="K80" i="30"/>
  <c r="K64" i="30"/>
  <c r="K106" i="30"/>
  <c r="K85" i="30"/>
  <c r="T85" i="30" s="1"/>
  <c r="K69" i="30"/>
  <c r="T69" i="30" s="1"/>
  <c r="K100" i="30"/>
  <c r="K78" i="30"/>
  <c r="K62" i="30"/>
  <c r="AE62" i="30" s="1"/>
  <c r="K55" i="30"/>
  <c r="AE55" i="30" s="1"/>
  <c r="K40" i="30"/>
  <c r="K63" i="30"/>
  <c r="K41" i="30"/>
  <c r="T41" i="30" s="1"/>
  <c r="K59" i="30"/>
  <c r="K46" i="30"/>
  <c r="K28" i="30"/>
  <c r="T28" i="30" s="1"/>
  <c r="K13" i="30"/>
  <c r="T13" i="30" s="1"/>
  <c r="AL13" i="30" s="1"/>
  <c r="K29" i="30"/>
  <c r="K53" i="30"/>
  <c r="T53" i="30" s="1"/>
  <c r="T197" i="30"/>
  <c r="AE33" i="30"/>
  <c r="AE116" i="30"/>
  <c r="T166" i="30"/>
  <c r="AE103" i="30"/>
  <c r="K37" i="30"/>
  <c r="T37" i="30" s="1"/>
  <c r="K24" i="30"/>
  <c r="K58" i="30"/>
  <c r="AE58" i="30" s="1"/>
  <c r="K52" i="30"/>
  <c r="K51" i="30"/>
  <c r="T51" i="30" s="1"/>
  <c r="K74" i="30"/>
  <c r="T74" i="30" s="1"/>
  <c r="K65" i="30"/>
  <c r="T65" i="30" s="1"/>
  <c r="K94" i="30"/>
  <c r="AE94" i="30" s="1"/>
  <c r="K76" i="30"/>
  <c r="AE76" i="30" s="1"/>
  <c r="K118" i="30"/>
  <c r="T118" i="30" s="1"/>
  <c r="K105" i="30"/>
  <c r="AE105" i="30" s="1"/>
  <c r="K104" i="30"/>
  <c r="AE104" i="30" s="1"/>
  <c r="K136" i="30"/>
  <c r="AE136" i="30" s="1"/>
  <c r="K149" i="30"/>
  <c r="T149" i="30" s="1"/>
  <c r="K143" i="30"/>
  <c r="K146" i="30"/>
  <c r="AE146" i="30" s="1"/>
  <c r="K159" i="30"/>
  <c r="K174" i="30"/>
  <c r="AE174" i="30" s="1"/>
  <c r="K173" i="30"/>
  <c r="T173" i="30" s="1"/>
  <c r="K181" i="30"/>
  <c r="AE181" i="30" s="1"/>
  <c r="K193" i="30"/>
  <c r="K200" i="30"/>
  <c r="AE200" i="30" s="1"/>
  <c r="K49" i="30"/>
  <c r="T49" i="30" s="1"/>
  <c r="K21" i="30"/>
  <c r="Y21" i="30" s="1"/>
  <c r="K18" i="30"/>
  <c r="AE18" i="30" s="1"/>
  <c r="T96" i="30"/>
  <c r="AE96" i="30"/>
  <c r="T32" i="30"/>
  <c r="AE32" i="30"/>
  <c r="T121" i="30"/>
  <c r="AE121" i="30"/>
  <c r="T77" i="30"/>
  <c r="AE77" i="30"/>
  <c r="T154" i="30"/>
  <c r="AE154" i="30"/>
  <c r="AE114" i="30"/>
  <c r="T114" i="30"/>
  <c r="AE123" i="30"/>
  <c r="T61" i="30"/>
  <c r="T22" i="30"/>
  <c r="K79" i="30"/>
  <c r="K14" i="30"/>
  <c r="K39" i="30"/>
  <c r="AE39" i="30" s="1"/>
  <c r="K36" i="30"/>
  <c r="AE36" i="30" s="1"/>
  <c r="K91" i="30"/>
  <c r="T91" i="30" s="1"/>
  <c r="K101" i="30"/>
  <c r="K90" i="30"/>
  <c r="AE90" i="30" s="1"/>
  <c r="K81" i="30"/>
  <c r="AE81" i="30" s="1"/>
  <c r="K60" i="30"/>
  <c r="AE60" i="30" s="1"/>
  <c r="K92" i="30"/>
  <c r="AE92" i="30" s="1"/>
  <c r="K107" i="30"/>
  <c r="AE107" i="30" s="1"/>
  <c r="K120" i="30"/>
  <c r="AE120" i="30" s="1"/>
  <c r="K129" i="30"/>
  <c r="T129" i="30" s="1"/>
  <c r="K127" i="30"/>
  <c r="T127" i="30" s="1"/>
  <c r="K145" i="30"/>
  <c r="AE145" i="30" s="1"/>
  <c r="K160" i="30"/>
  <c r="T160" i="30" s="1"/>
  <c r="K179" i="30"/>
  <c r="T179" i="30" s="1"/>
  <c r="K167" i="30"/>
  <c r="AE167" i="30" s="1"/>
  <c r="K184" i="30"/>
  <c r="AE184" i="30" s="1"/>
  <c r="K178" i="30"/>
  <c r="AE178" i="30" s="1"/>
  <c r="K195" i="30"/>
  <c r="AE195" i="30" s="1"/>
  <c r="K204" i="30"/>
  <c r="AE204" i="30" s="1"/>
  <c r="K199" i="30"/>
  <c r="T199" i="30" s="1"/>
  <c r="K27" i="30"/>
  <c r="T27" i="30" s="1"/>
  <c r="K10" i="30"/>
  <c r="K35" i="30"/>
  <c r="T35" i="30" s="1"/>
  <c r="K12" i="30"/>
  <c r="T12" i="30" s="1"/>
  <c r="BB26" i="30"/>
  <c r="BA18" i="30"/>
  <c r="BA26" i="30" s="1"/>
  <c r="AM11" i="30"/>
  <c r="T102" i="30"/>
  <c r="T73" i="30"/>
  <c r="T75" i="30"/>
  <c r="T205" i="30"/>
  <c r="AE170" i="30"/>
  <c r="T153" i="30"/>
  <c r="T130" i="30"/>
  <c r="T108" i="30"/>
  <c r="T67" i="30"/>
  <c r="Y26" i="30"/>
  <c r="AE206" i="30"/>
  <c r="T164" i="30"/>
  <c r="AE158" i="30"/>
  <c r="T134" i="30"/>
  <c r="T112" i="30"/>
  <c r="T20" i="30"/>
  <c r="AE176" i="30"/>
  <c r="T8" i="30"/>
  <c r="AK8" i="30" s="1"/>
  <c r="AE185" i="30"/>
  <c r="T175" i="30"/>
  <c r="AE147" i="30"/>
  <c r="AE28" i="30"/>
  <c r="T180" i="30"/>
  <c r="T83" i="30"/>
  <c r="T39" i="30"/>
  <c r="AE51" i="30"/>
  <c r="AE74" i="30"/>
  <c r="AE65" i="30"/>
  <c r="T136" i="30"/>
  <c r="T146" i="30"/>
  <c r="T159" i="30"/>
  <c r="AE159" i="30"/>
  <c r="T181" i="30"/>
  <c r="AE49" i="30"/>
  <c r="BB27" i="30"/>
  <c r="BA20" i="30"/>
  <c r="T18" i="30"/>
  <c r="Z21" i="30"/>
  <c r="AA33" i="34"/>
  <c r="AE32" i="34"/>
  <c r="AE79" i="34"/>
  <c r="AE80" i="34"/>
  <c r="AE89" i="34"/>
  <c r="AE104" i="34"/>
  <c r="T116" i="34"/>
  <c r="AE188" i="34"/>
  <c r="T18" i="34"/>
  <c r="AL18" i="34" s="1"/>
  <c r="T65" i="34"/>
  <c r="T181" i="34"/>
  <c r="AA29" i="34"/>
  <c r="AE94" i="34"/>
  <c r="AE98" i="34"/>
  <c r="T120" i="34"/>
  <c r="T132" i="34"/>
  <c r="T144" i="34"/>
  <c r="AE177" i="34"/>
  <c r="AE186" i="34"/>
  <c r="BB26" i="34"/>
  <c r="BA18" i="34"/>
  <c r="BA26" i="34" s="1"/>
  <c r="BB28" i="34"/>
  <c r="T35" i="34"/>
  <c r="T44" i="34"/>
  <c r="T51" i="34"/>
  <c r="T68" i="34"/>
  <c r="AE81" i="34"/>
  <c r="T85" i="34"/>
  <c r="AE123" i="34"/>
  <c r="T155" i="34"/>
  <c r="AE155" i="34"/>
  <c r="T159" i="34"/>
  <c r="T161" i="34"/>
  <c r="AE161" i="34"/>
  <c r="T163" i="34"/>
  <c r="T167" i="34"/>
  <c r="AE167" i="34"/>
  <c r="T169" i="34"/>
  <c r="AE169" i="34"/>
  <c r="T171" i="34"/>
  <c r="T191" i="34"/>
  <c r="T156" i="34"/>
  <c r="T158" i="34"/>
  <c r="AE158" i="34"/>
  <c r="T160" i="34"/>
  <c r="AE160" i="34"/>
  <c r="T162" i="34"/>
  <c r="AE162" i="34"/>
  <c r="T164" i="34"/>
  <c r="AE164" i="34"/>
  <c r="T168" i="34"/>
  <c r="T170" i="34"/>
  <c r="AE170" i="34"/>
  <c r="T172" i="34"/>
  <c r="AE172" i="34"/>
  <c r="T9" i="34"/>
  <c r="AL9" i="34" s="1"/>
  <c r="T16" i="34"/>
  <c r="AL16" i="34" s="1"/>
  <c r="AE20" i="34"/>
  <c r="T22" i="34"/>
  <c r="Y23" i="34"/>
  <c r="T49" i="34"/>
  <c r="T64" i="34"/>
  <c r="AE108" i="34"/>
  <c r="T143" i="34"/>
  <c r="AE143" i="34"/>
  <c r="AA23" i="34"/>
  <c r="T39" i="34"/>
  <c r="T46" i="34"/>
  <c r="T60" i="34"/>
  <c r="AE86" i="34"/>
  <c r="AE90" i="34"/>
  <c r="AE111" i="34"/>
  <c r="AE151" i="34"/>
  <c r="T34" i="34"/>
  <c r="AE34" i="34"/>
  <c r="T45" i="34"/>
  <c r="AE45" i="34"/>
  <c r="Z19" i="34"/>
  <c r="AB19" i="34"/>
  <c r="T21" i="34"/>
  <c r="AE21" i="34"/>
  <c r="T29" i="34"/>
  <c r="AE29" i="34"/>
  <c r="T37" i="34"/>
  <c r="T40" i="34"/>
  <c r="AK11" i="34"/>
  <c r="AM11" i="34"/>
  <c r="T14" i="34"/>
  <c r="AE14" i="34"/>
  <c r="AJ14" i="34" s="1"/>
  <c r="T57" i="34"/>
  <c r="AE57" i="34"/>
  <c r="T61" i="34"/>
  <c r="AE61" i="34"/>
  <c r="T8" i="34"/>
  <c r="AE8" i="34"/>
  <c r="AJ8" i="34" s="1"/>
  <c r="T10" i="34"/>
  <c r="AE15" i="34"/>
  <c r="AJ15" i="34" s="1"/>
  <c r="Y19" i="34"/>
  <c r="AZ22" i="34"/>
  <c r="T24" i="34"/>
  <c r="AE24" i="34"/>
  <c r="T26" i="34"/>
  <c r="AE26" i="34"/>
  <c r="T48" i="34"/>
  <c r="AE48" i="34"/>
  <c r="AE55" i="34"/>
  <c r="AE63" i="34"/>
  <c r="T87" i="34"/>
  <c r="AE87" i="34"/>
  <c r="T101" i="34"/>
  <c r="AE101" i="34"/>
  <c r="T109" i="34"/>
  <c r="AE109" i="34"/>
  <c r="T74" i="34"/>
  <c r="AE74" i="34"/>
  <c r="T114" i="34"/>
  <c r="AE114" i="34"/>
  <c r="T105" i="34"/>
  <c r="T122" i="34"/>
  <c r="AE126" i="34"/>
  <c r="T130" i="34"/>
  <c r="AE130" i="34"/>
  <c r="AE138" i="34"/>
  <c r="T150" i="34"/>
  <c r="AE150" i="34"/>
  <c r="AE154" i="34"/>
  <c r="AE66" i="34"/>
  <c r="AE70" i="34"/>
  <c r="AE78" i="34"/>
  <c r="T92" i="34"/>
  <c r="AE92" i="34"/>
  <c r="AE195" i="34"/>
  <c r="AE194" i="34"/>
  <c r="T175" i="34"/>
  <c r="AE175" i="34"/>
  <c r="T197" i="34"/>
  <c r="AE129" i="34"/>
  <c r="AE137" i="34"/>
  <c r="AE153" i="34"/>
  <c r="T196" i="34"/>
  <c r="AE196" i="34"/>
  <c r="X6" i="29" l="1"/>
  <c r="X8" i="29" s="1"/>
  <c r="X9" i="29" s="1"/>
  <c r="U10" i="29"/>
  <c r="T179" i="34"/>
  <c r="AE42" i="34"/>
  <c r="AE95" i="34"/>
  <c r="AE174" i="34"/>
  <c r="T73" i="34"/>
  <c r="AE25" i="34"/>
  <c r="AM18" i="34"/>
  <c r="AE113" i="34"/>
  <c r="AM13" i="34"/>
  <c r="AE91" i="34"/>
  <c r="T178" i="34"/>
  <c r="AE133" i="34"/>
  <c r="T183" i="34"/>
  <c r="AE198" i="34"/>
  <c r="T134" i="34"/>
  <c r="T31" i="34"/>
  <c r="T23" i="34"/>
  <c r="T166" i="34"/>
  <c r="AZ19" i="30"/>
  <c r="AZ27" i="30" s="1"/>
  <c r="AZ20" i="28"/>
  <c r="AZ28" i="28" s="1"/>
  <c r="BA19" i="34"/>
  <c r="BA27" i="34" s="1"/>
  <c r="BA20" i="34"/>
  <c r="BA28" i="34" s="1"/>
  <c r="BA20" i="31"/>
  <c r="AZ20" i="31" s="1"/>
  <c r="AZ28" i="31" s="1"/>
  <c r="BA26" i="29"/>
  <c r="BB27" i="31"/>
  <c r="AE117" i="34"/>
  <c r="T193" i="34"/>
  <c r="AE12" i="34"/>
  <c r="AJ12" i="34" s="1"/>
  <c r="AE53" i="34"/>
  <c r="AK13" i="34"/>
  <c r="AE100" i="34"/>
  <c r="T180" i="34"/>
  <c r="T165" i="34"/>
  <c r="T139" i="34"/>
  <c r="T58" i="34"/>
  <c r="AE30" i="34"/>
  <c r="AE99" i="34"/>
  <c r="T41" i="34"/>
  <c r="AE146" i="34"/>
  <c r="AE118" i="34"/>
  <c r="AE50" i="34"/>
  <c r="AE77" i="34"/>
  <c r="AE115" i="34"/>
  <c r="AE69" i="34"/>
  <c r="AE23" i="34"/>
  <c r="AE135" i="34"/>
  <c r="AE102" i="34"/>
  <c r="T128" i="34"/>
  <c r="T86" i="34"/>
  <c r="AA86" i="34"/>
  <c r="Z86" i="34"/>
  <c r="Y86" i="34"/>
  <c r="AB86" i="34"/>
  <c r="AE200" i="34"/>
  <c r="AE141" i="34"/>
  <c r="AE121" i="34"/>
  <c r="AE67" i="34"/>
  <c r="AE83" i="34"/>
  <c r="T152" i="34"/>
  <c r="T89" i="34"/>
  <c r="AA89" i="34"/>
  <c r="Z89" i="34"/>
  <c r="Y89" i="34"/>
  <c r="AB89" i="34"/>
  <c r="T88" i="34"/>
  <c r="AA88" i="34"/>
  <c r="Z88" i="34"/>
  <c r="Y88" i="34"/>
  <c r="AB88" i="34"/>
  <c r="AE97" i="34"/>
  <c r="AE82" i="34"/>
  <c r="AE38" i="34"/>
  <c r="T52" i="34"/>
  <c r="T56" i="34"/>
  <c r="AE192" i="34"/>
  <c r="AE147" i="34"/>
  <c r="AE157" i="34"/>
  <c r="AE185" i="34"/>
  <c r="AE182" i="34"/>
  <c r="AE88" i="34"/>
  <c r="AE149" i="34"/>
  <c r="AE187" i="34"/>
  <c r="AE27" i="34"/>
  <c r="AE17" i="34"/>
  <c r="AJ17" i="34" s="1"/>
  <c r="AE173" i="34"/>
  <c r="AE96" i="34"/>
  <c r="AE127" i="34"/>
  <c r="AE199" i="34"/>
  <c r="AE125" i="34"/>
  <c r="AE71" i="34"/>
  <c r="T72" i="34"/>
  <c r="AE131" i="34"/>
  <c r="AE36" i="34"/>
  <c r="AE176" i="34"/>
  <c r="AE119" i="34"/>
  <c r="T140" i="34"/>
  <c r="AA87" i="34"/>
  <c r="Z87" i="34"/>
  <c r="Y87" i="34"/>
  <c r="AB87" i="34"/>
  <c r="T185" i="33"/>
  <c r="T61" i="33"/>
  <c r="H8" i="34"/>
  <c r="B8" i="34"/>
  <c r="H10" i="28"/>
  <c r="B10" i="28"/>
  <c r="H10" i="30"/>
  <c r="B10" i="30"/>
  <c r="B8" i="20"/>
  <c r="H8" i="20"/>
  <c r="B8" i="33"/>
  <c r="H8" i="33"/>
  <c r="L233" i="31"/>
  <c r="H8" i="29"/>
  <c r="B8" i="29"/>
  <c r="H13" i="28"/>
  <c r="B13" i="28"/>
  <c r="G9" i="20"/>
  <c r="C10" i="20"/>
  <c r="I9" i="20"/>
  <c r="S9" i="20"/>
  <c r="AD9" i="20" s="1"/>
  <c r="G9" i="33"/>
  <c r="C10" i="33"/>
  <c r="I9" i="33"/>
  <c r="S9" i="33"/>
  <c r="AD9" i="33" s="1"/>
  <c r="T105" i="30"/>
  <c r="AE161" i="30"/>
  <c r="AE157" i="33"/>
  <c r="T55" i="33"/>
  <c r="AE96" i="33"/>
  <c r="AE115" i="33"/>
  <c r="AE43" i="33"/>
  <c r="L213" i="31"/>
  <c r="G9" i="29"/>
  <c r="C10" i="29"/>
  <c r="I9" i="29"/>
  <c r="S9" i="29"/>
  <c r="AD9" i="29" s="1"/>
  <c r="C15" i="28"/>
  <c r="G14" i="28"/>
  <c r="I14" i="28"/>
  <c r="S14" i="28"/>
  <c r="AD14" i="28" s="1"/>
  <c r="T138" i="33"/>
  <c r="T141" i="33"/>
  <c r="AE182" i="33"/>
  <c r="AZ19" i="33"/>
  <c r="AZ27" i="33" s="1"/>
  <c r="T155" i="33"/>
  <c r="G9" i="34"/>
  <c r="C10" i="34"/>
  <c r="I9" i="34"/>
  <c r="S9" i="34"/>
  <c r="AD9" i="34" s="1"/>
  <c r="G11" i="30"/>
  <c r="C12" i="30"/>
  <c r="I11" i="30"/>
  <c r="S11" i="30"/>
  <c r="AD11" i="30" s="1"/>
  <c r="R9" i="32"/>
  <c r="C10" i="32"/>
  <c r="S9" i="32"/>
  <c r="AD9" i="32" s="1"/>
  <c r="I9" i="32"/>
  <c r="G9" i="32"/>
  <c r="L237" i="31"/>
  <c r="L221" i="31"/>
  <c r="L228" i="31"/>
  <c r="L212" i="31"/>
  <c r="L231" i="31"/>
  <c r="L215" i="31"/>
  <c r="L217" i="31"/>
  <c r="L240" i="31"/>
  <c r="L224" i="31"/>
  <c r="L236" i="31"/>
  <c r="L220" i="31"/>
  <c r="L241" i="31"/>
  <c r="L225" i="31"/>
  <c r="L209" i="31"/>
  <c r="L232" i="31"/>
  <c r="L216" i="31"/>
  <c r="AE142" i="34"/>
  <c r="AE28" i="34"/>
  <c r="T136" i="34"/>
  <c r="T148" i="34"/>
  <c r="AE265" i="34"/>
  <c r="T265" i="34"/>
  <c r="AE290" i="34"/>
  <c r="T290" i="34"/>
  <c r="AE269" i="34"/>
  <c r="T269" i="34"/>
  <c r="AE218" i="34"/>
  <c r="T218" i="34"/>
  <c r="AE288" i="34"/>
  <c r="T288" i="34"/>
  <c r="AE266" i="34"/>
  <c r="T266" i="34"/>
  <c r="AE210" i="34"/>
  <c r="T210" i="34"/>
  <c r="AE270" i="34"/>
  <c r="T270" i="34"/>
  <c r="AE289" i="34"/>
  <c r="T289" i="34"/>
  <c r="AE268" i="34"/>
  <c r="T268" i="34"/>
  <c r="AE214" i="34"/>
  <c r="T214" i="34"/>
  <c r="AE240" i="34"/>
  <c r="T240" i="34"/>
  <c r="AE220" i="34"/>
  <c r="T220" i="34"/>
  <c r="AE299" i="34"/>
  <c r="T299" i="34"/>
  <c r="AE283" i="34"/>
  <c r="T283" i="34"/>
  <c r="AE267" i="34"/>
  <c r="T267" i="34"/>
  <c r="AE251" i="34"/>
  <c r="T251" i="34"/>
  <c r="AE235" i="34"/>
  <c r="T235" i="34"/>
  <c r="AE219" i="34"/>
  <c r="T219" i="34"/>
  <c r="AE203" i="34"/>
  <c r="T203" i="34"/>
  <c r="AE257" i="34"/>
  <c r="T257" i="34"/>
  <c r="AE241" i="34"/>
  <c r="T241" i="34"/>
  <c r="AE225" i="34"/>
  <c r="T225" i="34"/>
  <c r="AE209" i="34"/>
  <c r="T209" i="34"/>
  <c r="AE228" i="34"/>
  <c r="T228" i="34"/>
  <c r="AE297" i="34"/>
  <c r="T297" i="34"/>
  <c r="AE238" i="34"/>
  <c r="T238" i="34"/>
  <c r="AE285" i="34"/>
  <c r="T285" i="34"/>
  <c r="AE264" i="34"/>
  <c r="T264" i="34"/>
  <c r="AE202" i="34"/>
  <c r="T202" i="34"/>
  <c r="AE282" i="34"/>
  <c r="T282" i="34"/>
  <c r="AE258" i="34"/>
  <c r="T258" i="34"/>
  <c r="AE254" i="34"/>
  <c r="T254" i="34"/>
  <c r="AE296" i="34"/>
  <c r="T296" i="34"/>
  <c r="AE284" i="34"/>
  <c r="T284" i="34"/>
  <c r="AE262" i="34"/>
  <c r="T262" i="34"/>
  <c r="AE260" i="34"/>
  <c r="T260" i="34"/>
  <c r="AE236" i="34"/>
  <c r="T236" i="34"/>
  <c r="AE216" i="34"/>
  <c r="T216" i="34"/>
  <c r="AE295" i="34"/>
  <c r="T295" i="34"/>
  <c r="AE279" i="34"/>
  <c r="T279" i="34"/>
  <c r="AE263" i="34"/>
  <c r="T263" i="34"/>
  <c r="AE247" i="34"/>
  <c r="T247" i="34"/>
  <c r="AE231" i="34"/>
  <c r="T231" i="34"/>
  <c r="AE215" i="34"/>
  <c r="T215" i="34"/>
  <c r="AE253" i="34"/>
  <c r="T253" i="34"/>
  <c r="AE237" i="34"/>
  <c r="T237" i="34"/>
  <c r="AE221" i="34"/>
  <c r="T221" i="34"/>
  <c r="AE205" i="34"/>
  <c r="T205" i="34"/>
  <c r="AE212" i="34"/>
  <c r="T212" i="34"/>
  <c r="AE286" i="34"/>
  <c r="T286" i="34"/>
  <c r="AE206" i="34"/>
  <c r="T206" i="34"/>
  <c r="AE280" i="34"/>
  <c r="T280" i="34"/>
  <c r="AE250" i="34"/>
  <c r="T250" i="34"/>
  <c r="AE298" i="34"/>
  <c r="T298" i="34"/>
  <c r="AE277" i="34"/>
  <c r="T277" i="34"/>
  <c r="AE242" i="34"/>
  <c r="T242" i="34"/>
  <c r="AE292" i="34"/>
  <c r="T292" i="34"/>
  <c r="AE222" i="34"/>
  <c r="T222" i="34"/>
  <c r="AE300" i="34"/>
  <c r="T300" i="34"/>
  <c r="AE278" i="34"/>
  <c r="T278" i="34"/>
  <c r="T246" i="34"/>
  <c r="AE246" i="34"/>
  <c r="AE252" i="34"/>
  <c r="T252" i="34"/>
  <c r="AE232" i="34"/>
  <c r="T232" i="34"/>
  <c r="AE208" i="34"/>
  <c r="T208" i="34"/>
  <c r="AE291" i="34"/>
  <c r="T291" i="34"/>
  <c r="AE275" i="34"/>
  <c r="T275" i="34"/>
  <c r="AE259" i="34"/>
  <c r="T259" i="34"/>
  <c r="AE243" i="34"/>
  <c r="T243" i="34"/>
  <c r="AE227" i="34"/>
  <c r="T227" i="34"/>
  <c r="AE211" i="34"/>
  <c r="T211" i="34"/>
  <c r="AE249" i="34"/>
  <c r="T249" i="34"/>
  <c r="AE233" i="34"/>
  <c r="T233" i="34"/>
  <c r="AE217" i="34"/>
  <c r="T217" i="34"/>
  <c r="AE201" i="34"/>
  <c r="T201" i="34"/>
  <c r="AE256" i="34"/>
  <c r="T256" i="34"/>
  <c r="AE276" i="34"/>
  <c r="T276" i="34"/>
  <c r="AE301" i="34"/>
  <c r="T301" i="34"/>
  <c r="AE274" i="34"/>
  <c r="T274" i="34"/>
  <c r="AE234" i="34"/>
  <c r="T234" i="34"/>
  <c r="AE293" i="34"/>
  <c r="T293" i="34"/>
  <c r="AE272" i="34"/>
  <c r="T272" i="34"/>
  <c r="AE226" i="34"/>
  <c r="T226" i="34"/>
  <c r="AE281" i="34"/>
  <c r="T281" i="34"/>
  <c r="T294" i="34"/>
  <c r="AE294" i="34"/>
  <c r="AE273" i="34"/>
  <c r="T273" i="34"/>
  <c r="T230" i="34"/>
  <c r="AE230" i="34"/>
  <c r="AE248" i="34"/>
  <c r="T248" i="34"/>
  <c r="AE224" i="34"/>
  <c r="T224" i="34"/>
  <c r="AE204" i="34"/>
  <c r="T204" i="34"/>
  <c r="AE287" i="34"/>
  <c r="T287" i="34"/>
  <c r="AE271" i="34"/>
  <c r="T271" i="34"/>
  <c r="AE255" i="34"/>
  <c r="T255" i="34"/>
  <c r="AE239" i="34"/>
  <c r="T239" i="34"/>
  <c r="AE223" i="34"/>
  <c r="T223" i="34"/>
  <c r="AE207" i="34"/>
  <c r="T207" i="34"/>
  <c r="AE261" i="34"/>
  <c r="T261" i="34"/>
  <c r="AE245" i="34"/>
  <c r="T245" i="34"/>
  <c r="AE229" i="34"/>
  <c r="T229" i="34"/>
  <c r="AE213" i="34"/>
  <c r="T213" i="34"/>
  <c r="AE244" i="34"/>
  <c r="T244" i="34"/>
  <c r="AE291" i="29"/>
  <c r="T291" i="29"/>
  <c r="AE247" i="29"/>
  <c r="T247" i="29"/>
  <c r="T290" i="29"/>
  <c r="AE290" i="29"/>
  <c r="AE251" i="29"/>
  <c r="T251" i="29"/>
  <c r="AE293" i="29"/>
  <c r="T293" i="29"/>
  <c r="AE277" i="29"/>
  <c r="T277" i="29"/>
  <c r="AE255" i="29"/>
  <c r="T255" i="29"/>
  <c r="AE234" i="29"/>
  <c r="T234" i="29"/>
  <c r="AE213" i="29"/>
  <c r="T213" i="29"/>
  <c r="AE279" i="29"/>
  <c r="T279" i="29"/>
  <c r="T242" i="29"/>
  <c r="AE242" i="29"/>
  <c r="AE215" i="29"/>
  <c r="T215" i="29"/>
  <c r="AE294" i="29"/>
  <c r="T294" i="29"/>
  <c r="AE257" i="29"/>
  <c r="T257" i="29"/>
  <c r="AE219" i="29"/>
  <c r="T219" i="29"/>
  <c r="AE292" i="29"/>
  <c r="T292" i="29"/>
  <c r="AE275" i="29"/>
  <c r="T275" i="29"/>
  <c r="T254" i="29"/>
  <c r="AE254" i="29"/>
  <c r="AE233" i="29"/>
  <c r="T233" i="29"/>
  <c r="AE211" i="29"/>
  <c r="T211" i="29"/>
  <c r="AE276" i="29"/>
  <c r="T276" i="29"/>
  <c r="AE260" i="29"/>
  <c r="T260" i="29"/>
  <c r="AE244" i="29"/>
  <c r="T244" i="29"/>
  <c r="AE228" i="29"/>
  <c r="T228" i="29"/>
  <c r="AE212" i="29"/>
  <c r="T212" i="29"/>
  <c r="AE283" i="29"/>
  <c r="T283" i="29"/>
  <c r="T226" i="29"/>
  <c r="AE226" i="29"/>
  <c r="AE282" i="29"/>
  <c r="T282" i="29"/>
  <c r="AE241" i="29"/>
  <c r="T241" i="29"/>
  <c r="AE289" i="29"/>
  <c r="T289" i="29"/>
  <c r="AE271" i="29"/>
  <c r="T271" i="29"/>
  <c r="AE250" i="29"/>
  <c r="T250" i="29"/>
  <c r="AE229" i="29"/>
  <c r="T229" i="29"/>
  <c r="AE299" i="29"/>
  <c r="T299" i="29"/>
  <c r="AE269" i="29"/>
  <c r="T269" i="29"/>
  <c r="AE237" i="29"/>
  <c r="T237" i="29"/>
  <c r="T210" i="29"/>
  <c r="AE210" i="29"/>
  <c r="T286" i="29"/>
  <c r="AE286" i="29"/>
  <c r="AE246" i="29"/>
  <c r="T246" i="29"/>
  <c r="AE214" i="29"/>
  <c r="T214" i="29"/>
  <c r="AE288" i="29"/>
  <c r="T288" i="29"/>
  <c r="T270" i="29"/>
  <c r="AE270" i="29"/>
  <c r="AE249" i="29"/>
  <c r="T249" i="29"/>
  <c r="AE227" i="29"/>
  <c r="T227" i="29"/>
  <c r="AE272" i="29"/>
  <c r="T272" i="29"/>
  <c r="AE256" i="29"/>
  <c r="T256" i="29"/>
  <c r="AE240" i="29"/>
  <c r="T240" i="29"/>
  <c r="AE224" i="29"/>
  <c r="T224" i="29"/>
  <c r="T274" i="29"/>
  <c r="AE274" i="29"/>
  <c r="AE273" i="29"/>
  <c r="T273" i="29"/>
  <c r="AE225" i="29"/>
  <c r="T225" i="29"/>
  <c r="AE285" i="29"/>
  <c r="T285" i="29"/>
  <c r="AE266" i="29"/>
  <c r="T266" i="29"/>
  <c r="AE245" i="29"/>
  <c r="T245" i="29"/>
  <c r="AE223" i="29"/>
  <c r="T223" i="29"/>
  <c r="AE295" i="29"/>
  <c r="T295" i="29"/>
  <c r="T258" i="29"/>
  <c r="AE258" i="29"/>
  <c r="AE231" i="29"/>
  <c r="T231" i="29"/>
  <c r="AE278" i="29"/>
  <c r="T278" i="29"/>
  <c r="AE235" i="29"/>
  <c r="T235" i="29"/>
  <c r="AE300" i="29"/>
  <c r="T300" i="29"/>
  <c r="AE284" i="29"/>
  <c r="T284" i="29"/>
  <c r="AE265" i="29"/>
  <c r="T265" i="29"/>
  <c r="AE243" i="29"/>
  <c r="T243" i="29"/>
  <c r="T222" i="29"/>
  <c r="AE222" i="29"/>
  <c r="AE268" i="29"/>
  <c r="T268" i="29"/>
  <c r="AE252" i="29"/>
  <c r="T252" i="29"/>
  <c r="AE236" i="29"/>
  <c r="T236" i="29"/>
  <c r="AE220" i="29"/>
  <c r="T220" i="29"/>
  <c r="AE263" i="29"/>
  <c r="T263" i="29"/>
  <c r="AE262" i="29"/>
  <c r="T262" i="29"/>
  <c r="AE209" i="29"/>
  <c r="T209" i="29"/>
  <c r="AE297" i="29"/>
  <c r="T297" i="29"/>
  <c r="AE281" i="29"/>
  <c r="T281" i="29"/>
  <c r="AE261" i="29"/>
  <c r="T261" i="29"/>
  <c r="AE239" i="29"/>
  <c r="T239" i="29"/>
  <c r="AE218" i="29"/>
  <c r="T218" i="29"/>
  <c r="AE287" i="29"/>
  <c r="T287" i="29"/>
  <c r="AE253" i="29"/>
  <c r="T253" i="29"/>
  <c r="AE221" i="29"/>
  <c r="T221" i="29"/>
  <c r="AE298" i="29"/>
  <c r="T298" i="29"/>
  <c r="AE267" i="29"/>
  <c r="T267" i="29"/>
  <c r="AE230" i="29"/>
  <c r="T230" i="29"/>
  <c r="AE296" i="29"/>
  <c r="T296" i="29"/>
  <c r="AE280" i="29"/>
  <c r="T280" i="29"/>
  <c r="AE259" i="29"/>
  <c r="T259" i="29"/>
  <c r="T238" i="29"/>
  <c r="AE238" i="29"/>
  <c r="AE217" i="29"/>
  <c r="T217" i="29"/>
  <c r="AE264" i="29"/>
  <c r="T264" i="29"/>
  <c r="AE248" i="29"/>
  <c r="T248" i="29"/>
  <c r="AE232" i="29"/>
  <c r="T232" i="29"/>
  <c r="AE216" i="29"/>
  <c r="T216" i="29"/>
  <c r="W6" i="29"/>
  <c r="W8" i="29" s="1"/>
  <c r="BB28" i="29"/>
  <c r="BA20" i="29"/>
  <c r="BA27" i="33"/>
  <c r="T186" i="33"/>
  <c r="T145" i="33"/>
  <c r="AE140" i="33"/>
  <c r="AE146" i="33"/>
  <c r="T45" i="33"/>
  <c r="AE26" i="33"/>
  <c r="AE117" i="33"/>
  <c r="AE102" i="33"/>
  <c r="T91" i="33"/>
  <c r="AE193" i="33"/>
  <c r="T169" i="33"/>
  <c r="AE72" i="31"/>
  <c r="Y104" i="31"/>
  <c r="AB104" i="31"/>
  <c r="AA104" i="31"/>
  <c r="Z104" i="31"/>
  <c r="Y99" i="31"/>
  <c r="AB99" i="31"/>
  <c r="AA99" i="31"/>
  <c r="Z99" i="31"/>
  <c r="Y93" i="31"/>
  <c r="AB93" i="31"/>
  <c r="AA93" i="31"/>
  <c r="Z93" i="31"/>
  <c r="AE156" i="31"/>
  <c r="Y89" i="31"/>
  <c r="AB89" i="31"/>
  <c r="AA89" i="31"/>
  <c r="Z89" i="31"/>
  <c r="Y73" i="31"/>
  <c r="AB73" i="31"/>
  <c r="AA73" i="31"/>
  <c r="Z73" i="31"/>
  <c r="W6" i="35"/>
  <c r="W8" i="35" s="1"/>
  <c r="AK8" i="35" s="1"/>
  <c r="Y64" i="31"/>
  <c r="AB64" i="31"/>
  <c r="AA64" i="31"/>
  <c r="Z64" i="31"/>
  <c r="AE119" i="31"/>
  <c r="Y61" i="31"/>
  <c r="AB61" i="31"/>
  <c r="Z61" i="31"/>
  <c r="AA61" i="31"/>
  <c r="AE84" i="31"/>
  <c r="T37" i="31"/>
  <c r="Y37" i="31"/>
  <c r="AB37" i="31"/>
  <c r="AA37" i="31"/>
  <c r="Z37" i="31"/>
  <c r="AE23" i="33"/>
  <c r="T129" i="33"/>
  <c r="T194" i="33"/>
  <c r="AE183" i="33"/>
  <c r="AE165" i="33"/>
  <c r="T124" i="33"/>
  <c r="T38" i="33"/>
  <c r="AB38" i="33"/>
  <c r="AA38" i="33"/>
  <c r="Z38" i="33"/>
  <c r="Y38" i="33"/>
  <c r="Y21" i="32"/>
  <c r="AB21" i="32"/>
  <c r="AA21" i="32"/>
  <c r="Z21" i="32"/>
  <c r="Y31" i="32"/>
  <c r="AB31" i="32"/>
  <c r="AA31" i="32"/>
  <c r="Z31" i="32"/>
  <c r="X6" i="35"/>
  <c r="X8" i="35" s="1"/>
  <c r="Y56" i="31"/>
  <c r="AB56" i="31"/>
  <c r="AA56" i="31"/>
  <c r="Z56" i="31"/>
  <c r="Y46" i="31"/>
  <c r="AA46" i="31"/>
  <c r="AB46" i="31"/>
  <c r="Z46" i="31"/>
  <c r="Y51" i="31"/>
  <c r="AB51" i="31"/>
  <c r="AA51" i="31"/>
  <c r="Z51" i="31"/>
  <c r="T49" i="31"/>
  <c r="AE47" i="34"/>
  <c r="AA47" i="34"/>
  <c r="Z47" i="34"/>
  <c r="Y47" i="34"/>
  <c r="AB47" i="34"/>
  <c r="AE145" i="34"/>
  <c r="AE110" i="34"/>
  <c r="AE59" i="34"/>
  <c r="T19" i="34"/>
  <c r="AE43" i="34"/>
  <c r="AE33" i="34"/>
  <c r="T76" i="34"/>
  <c r="T103" i="34"/>
  <c r="AK18" i="34"/>
  <c r="AM9" i="34"/>
  <c r="T33" i="34"/>
  <c r="T84" i="34"/>
  <c r="T75" i="34"/>
  <c r="AE184" i="34"/>
  <c r="AE19" i="34"/>
  <c r="AE93" i="34"/>
  <c r="T124" i="34"/>
  <c r="AK9" i="34"/>
  <c r="AE13" i="34"/>
  <c r="AJ13" i="34" s="1"/>
  <c r="T200" i="33"/>
  <c r="AE154" i="33"/>
  <c r="AE178" i="33"/>
  <c r="T126" i="33"/>
  <c r="AZ19" i="32"/>
  <c r="AZ27" i="32" s="1"/>
  <c r="BA27" i="29"/>
  <c r="AZ18" i="34"/>
  <c r="AZ26" i="34" s="1"/>
  <c r="A174" i="25"/>
  <c r="BA26" i="28"/>
  <c r="AZ18" i="28"/>
  <c r="AZ26" i="28" s="1"/>
  <c r="AA13" i="32"/>
  <c r="Y13" i="32"/>
  <c r="AB13" i="32"/>
  <c r="Z13" i="32"/>
  <c r="AA24" i="32"/>
  <c r="Z24" i="32"/>
  <c r="Y24" i="32"/>
  <c r="AB24" i="32"/>
  <c r="AZ20" i="32"/>
  <c r="AZ28" i="32" s="1"/>
  <c r="AA26" i="32"/>
  <c r="AB26" i="32"/>
  <c r="Z26" i="32"/>
  <c r="Y26" i="32"/>
  <c r="AA20" i="32"/>
  <c r="Z20" i="32"/>
  <c r="Y20" i="32"/>
  <c r="AB20" i="32"/>
  <c r="T125" i="32"/>
  <c r="AE125" i="32"/>
  <c r="T166" i="32"/>
  <c r="AE166" i="32"/>
  <c r="AE185" i="32"/>
  <c r="T185" i="32"/>
  <c r="T132" i="32"/>
  <c r="AE132" i="32"/>
  <c r="AE208" i="32"/>
  <c r="T208" i="32"/>
  <c r="AE169" i="32"/>
  <c r="T169" i="32"/>
  <c r="T84" i="32"/>
  <c r="AE84" i="32"/>
  <c r="T196" i="32"/>
  <c r="AE196" i="32"/>
  <c r="T157" i="32"/>
  <c r="AE157" i="32"/>
  <c r="T205" i="32"/>
  <c r="AE205" i="32"/>
  <c r="T188" i="32"/>
  <c r="AE188" i="32"/>
  <c r="T88" i="32"/>
  <c r="AE88" i="32"/>
  <c r="AE139" i="32"/>
  <c r="T139" i="32"/>
  <c r="AE123" i="32"/>
  <c r="T123" i="32"/>
  <c r="T73" i="32"/>
  <c r="AE73" i="32"/>
  <c r="T36" i="32"/>
  <c r="AE36" i="32"/>
  <c r="T27" i="32"/>
  <c r="AE27" i="32"/>
  <c r="AE178" i="32"/>
  <c r="T178" i="32"/>
  <c r="T29" i="32"/>
  <c r="AE29" i="32"/>
  <c r="T202" i="32"/>
  <c r="AE202" i="32"/>
  <c r="T184" i="32"/>
  <c r="AE184" i="32"/>
  <c r="T161" i="32"/>
  <c r="AE161" i="32"/>
  <c r="T141" i="32"/>
  <c r="AE141" i="32"/>
  <c r="T77" i="32"/>
  <c r="AE77" i="32"/>
  <c r="AE201" i="32"/>
  <c r="T201" i="32"/>
  <c r="AE181" i="32"/>
  <c r="T181" i="32"/>
  <c r="T158" i="32"/>
  <c r="AE158" i="32"/>
  <c r="T128" i="32"/>
  <c r="AE128" i="32"/>
  <c r="AE187" i="32"/>
  <c r="T187" i="32"/>
  <c r="T171" i="32"/>
  <c r="AE171" i="32"/>
  <c r="AE155" i="32"/>
  <c r="T155" i="32"/>
  <c r="T138" i="32"/>
  <c r="AE138" i="32"/>
  <c r="T120" i="32"/>
  <c r="AE120" i="32"/>
  <c r="T22" i="32"/>
  <c r="AE22" i="32"/>
  <c r="T130" i="32"/>
  <c r="AE130" i="32"/>
  <c r="T203" i="32"/>
  <c r="AE203" i="32"/>
  <c r="T137" i="32"/>
  <c r="AE137" i="32"/>
  <c r="AE204" i="32"/>
  <c r="T204" i="32"/>
  <c r="T160" i="32"/>
  <c r="AE160" i="32"/>
  <c r="T118" i="32"/>
  <c r="AE118" i="32"/>
  <c r="AE194" i="32"/>
  <c r="T194" i="32"/>
  <c r="T207" i="32"/>
  <c r="AE207" i="32"/>
  <c r="AE182" i="32"/>
  <c r="T182" i="32"/>
  <c r="AE20" i="32"/>
  <c r="T20" i="32"/>
  <c r="T198" i="32"/>
  <c r="AE198" i="32"/>
  <c r="AE177" i="32"/>
  <c r="T177" i="32"/>
  <c r="T154" i="32"/>
  <c r="AE154" i="32"/>
  <c r="T134" i="32"/>
  <c r="AE134" i="32"/>
  <c r="T142" i="32"/>
  <c r="AE142" i="32"/>
  <c r="T124" i="32"/>
  <c r="AE124" i="32"/>
  <c r="T40" i="32"/>
  <c r="AE40" i="32"/>
  <c r="T109" i="32"/>
  <c r="AE109" i="32"/>
  <c r="T105" i="32"/>
  <c r="AE105" i="32"/>
  <c r="T101" i="32"/>
  <c r="AE101" i="32"/>
  <c r="T97" i="32"/>
  <c r="AE97" i="32"/>
  <c r="T93" i="32"/>
  <c r="AE93" i="32"/>
  <c r="T86" i="32"/>
  <c r="AE86" i="32"/>
  <c r="T10" i="32"/>
  <c r="AE10" i="32"/>
  <c r="AJ10" i="32" s="1"/>
  <c r="T112" i="32"/>
  <c r="AE112" i="32"/>
  <c r="Y15" i="32"/>
  <c r="AA15" i="32"/>
  <c r="AB15" i="32"/>
  <c r="T15" i="32"/>
  <c r="Z15" i="32"/>
  <c r="AE15" i="32"/>
  <c r="T148" i="32"/>
  <c r="AE148" i="32"/>
  <c r="T76" i="32"/>
  <c r="AE76" i="32"/>
  <c r="T180" i="32"/>
  <c r="AE180" i="32"/>
  <c r="T192" i="32"/>
  <c r="AE192" i="32"/>
  <c r="AE153" i="32"/>
  <c r="T153" i="32"/>
  <c r="T79" i="32"/>
  <c r="AE79" i="32"/>
  <c r="T176" i="32"/>
  <c r="AE176" i="32"/>
  <c r="AE199" i="32"/>
  <c r="T199" i="32"/>
  <c r="T164" i="32"/>
  <c r="AE164" i="32"/>
  <c r="T39" i="32"/>
  <c r="AE39" i="32"/>
  <c r="AE69" i="32"/>
  <c r="T69" i="32"/>
  <c r="T65" i="32"/>
  <c r="AE65" i="32"/>
  <c r="AE61" i="32"/>
  <c r="T61" i="32"/>
  <c r="T57" i="32"/>
  <c r="AE57" i="32"/>
  <c r="T53" i="32"/>
  <c r="AE53" i="32"/>
  <c r="T49" i="32"/>
  <c r="AE49" i="32"/>
  <c r="AE45" i="32"/>
  <c r="T45" i="32"/>
  <c r="T41" i="32"/>
  <c r="AE41" i="32"/>
  <c r="T165" i="32"/>
  <c r="AE165" i="32"/>
  <c r="AE145" i="32"/>
  <c r="T145" i="32"/>
  <c r="T191" i="32"/>
  <c r="AE191" i="32"/>
  <c r="T175" i="32"/>
  <c r="AE175" i="32"/>
  <c r="T159" i="32"/>
  <c r="AE159" i="32"/>
  <c r="T143" i="32"/>
  <c r="AE143" i="32"/>
  <c r="T122" i="32"/>
  <c r="AE122" i="32"/>
  <c r="AE146" i="32"/>
  <c r="T146" i="32"/>
  <c r="T126" i="32"/>
  <c r="AE126" i="32"/>
  <c r="T85" i="32"/>
  <c r="AE85" i="32"/>
  <c r="T28" i="32"/>
  <c r="AE28" i="32"/>
  <c r="T11" i="32"/>
  <c r="AE11" i="32"/>
  <c r="AJ11" i="32" s="1"/>
  <c r="T127" i="32"/>
  <c r="AE127" i="32"/>
  <c r="T80" i="32"/>
  <c r="AE80" i="32"/>
  <c r="T38" i="32"/>
  <c r="AE38" i="32"/>
  <c r="T19" i="32"/>
  <c r="AE19" i="32"/>
  <c r="T9" i="32"/>
  <c r="AE9" i="32"/>
  <c r="AJ9" i="32" s="1"/>
  <c r="AE110" i="32"/>
  <c r="T110" i="32"/>
  <c r="AE106" i="32"/>
  <c r="T106" i="32"/>
  <c r="T102" i="32"/>
  <c r="AE102" i="32"/>
  <c r="T98" i="32"/>
  <c r="AE98" i="32"/>
  <c r="AE94" i="32"/>
  <c r="T94" i="32"/>
  <c r="T90" i="32"/>
  <c r="AE90" i="32"/>
  <c r="AE74" i="32"/>
  <c r="T74" i="32"/>
  <c r="T23" i="32"/>
  <c r="AE23" i="32"/>
  <c r="T70" i="32"/>
  <c r="AE70" i="32"/>
  <c r="AE66" i="32"/>
  <c r="T66" i="32"/>
  <c r="T62" i="32"/>
  <c r="AE62" i="32"/>
  <c r="T58" i="32"/>
  <c r="AE58" i="32"/>
  <c r="T54" i="32"/>
  <c r="AE54" i="32"/>
  <c r="T50" i="32"/>
  <c r="AE50" i="32"/>
  <c r="T46" i="32"/>
  <c r="AE46" i="32"/>
  <c r="T42" i="32"/>
  <c r="AE42" i="32"/>
  <c r="T13" i="32"/>
  <c r="AE13" i="32"/>
  <c r="T26" i="32"/>
  <c r="AE26" i="32"/>
  <c r="T32" i="32"/>
  <c r="AE32" i="32"/>
  <c r="T31" i="32"/>
  <c r="AE31" i="32"/>
  <c r="AE200" i="32"/>
  <c r="T200" i="32"/>
  <c r="AE162" i="32"/>
  <c r="T162" i="32"/>
  <c r="T189" i="32"/>
  <c r="AE189" i="32"/>
  <c r="AE150" i="32"/>
  <c r="T150" i="32"/>
  <c r="AE81" i="32"/>
  <c r="T81" i="32"/>
  <c r="T193" i="32"/>
  <c r="AE193" i="32"/>
  <c r="T170" i="32"/>
  <c r="AE170" i="32"/>
  <c r="T152" i="32"/>
  <c r="AE152" i="32"/>
  <c r="T116" i="32"/>
  <c r="AE116" i="32"/>
  <c r="AE197" i="32"/>
  <c r="T197" i="32"/>
  <c r="AE174" i="32"/>
  <c r="T174" i="32"/>
  <c r="T156" i="32"/>
  <c r="AE156" i="32"/>
  <c r="T121" i="32"/>
  <c r="AE121" i="32"/>
  <c r="T83" i="32"/>
  <c r="AE83" i="32"/>
  <c r="T183" i="32"/>
  <c r="AE183" i="32"/>
  <c r="AE167" i="32"/>
  <c r="T167" i="32"/>
  <c r="AE151" i="32"/>
  <c r="T151" i="32"/>
  <c r="T136" i="32"/>
  <c r="AE136" i="32"/>
  <c r="T113" i="32"/>
  <c r="AE113" i="32"/>
  <c r="T75" i="32"/>
  <c r="AE75" i="32"/>
  <c r="T16" i="32"/>
  <c r="AE16" i="32"/>
  <c r="T140" i="32"/>
  <c r="AE140" i="32"/>
  <c r="T117" i="32"/>
  <c r="AE117" i="32"/>
  <c r="AE135" i="32"/>
  <c r="T135" i="32"/>
  <c r="T119" i="32"/>
  <c r="AE119" i="32"/>
  <c r="T89" i="32"/>
  <c r="AE89" i="32"/>
  <c r="T14" i="32"/>
  <c r="AE14" i="32"/>
  <c r="AE108" i="32"/>
  <c r="T108" i="32"/>
  <c r="T104" i="32"/>
  <c r="AE104" i="32"/>
  <c r="T100" i="32"/>
  <c r="AE100" i="32"/>
  <c r="AE96" i="32"/>
  <c r="T96" i="32"/>
  <c r="T92" i="32"/>
  <c r="AE92" i="32"/>
  <c r="T82" i="32"/>
  <c r="AE82" i="32"/>
  <c r="T68" i="32"/>
  <c r="AE68" i="32"/>
  <c r="T64" i="32"/>
  <c r="AE64" i="32"/>
  <c r="T60" i="32"/>
  <c r="AE60" i="32"/>
  <c r="T56" i="32"/>
  <c r="AE56" i="32"/>
  <c r="T52" i="32"/>
  <c r="AE52" i="32"/>
  <c r="T48" i="32"/>
  <c r="AE48" i="32"/>
  <c r="T44" i="32"/>
  <c r="AE44" i="32"/>
  <c r="T35" i="32"/>
  <c r="AE35" i="32"/>
  <c r="AE18" i="32"/>
  <c r="T18" i="32"/>
  <c r="T72" i="32"/>
  <c r="AE72" i="32"/>
  <c r="T24" i="32"/>
  <c r="AE24" i="32"/>
  <c r="T206" i="32"/>
  <c r="AE206" i="32"/>
  <c r="AE186" i="32"/>
  <c r="T186" i="32"/>
  <c r="T168" i="32"/>
  <c r="AE168" i="32"/>
  <c r="T144" i="32"/>
  <c r="AE144" i="32"/>
  <c r="AE190" i="32"/>
  <c r="T190" i="32"/>
  <c r="T172" i="32"/>
  <c r="AE172" i="32"/>
  <c r="AE149" i="32"/>
  <c r="T149" i="32"/>
  <c r="AE114" i="32"/>
  <c r="T114" i="32"/>
  <c r="AE37" i="32"/>
  <c r="T37" i="32"/>
  <c r="T195" i="32"/>
  <c r="AE195" i="32"/>
  <c r="T179" i="32"/>
  <c r="AE179" i="32"/>
  <c r="T163" i="32"/>
  <c r="AE163" i="32"/>
  <c r="T147" i="32"/>
  <c r="AE147" i="32"/>
  <c r="T129" i="32"/>
  <c r="AE129" i="32"/>
  <c r="T133" i="32"/>
  <c r="AE133" i="32"/>
  <c r="AE8" i="32"/>
  <c r="AJ8" i="32" s="1"/>
  <c r="T8" i="32"/>
  <c r="T131" i="32"/>
  <c r="AE131" i="32"/>
  <c r="T115" i="32"/>
  <c r="AE115" i="32"/>
  <c r="T87" i="32"/>
  <c r="AE87" i="32"/>
  <c r="T25" i="32"/>
  <c r="AE25" i="32"/>
  <c r="AE12" i="32"/>
  <c r="AJ12" i="32" s="1"/>
  <c r="T12" i="32"/>
  <c r="T111" i="32"/>
  <c r="AE111" i="32"/>
  <c r="T107" i="32"/>
  <c r="AE107" i="32"/>
  <c r="T103" i="32"/>
  <c r="AE103" i="32"/>
  <c r="T99" i="32"/>
  <c r="AE99" i="32"/>
  <c r="T95" i="32"/>
  <c r="AE95" i="32"/>
  <c r="T91" i="32"/>
  <c r="AE91" i="32"/>
  <c r="T78" i="32"/>
  <c r="AE78" i="32"/>
  <c r="T33" i="32"/>
  <c r="AE33" i="32"/>
  <c r="T71" i="32"/>
  <c r="AE71" i="32"/>
  <c r="T67" i="32"/>
  <c r="AE67" i="32"/>
  <c r="T63" i="32"/>
  <c r="AE63" i="32"/>
  <c r="T59" i="32"/>
  <c r="AE59" i="32"/>
  <c r="AE55" i="32"/>
  <c r="T55" i="32"/>
  <c r="T51" i="32"/>
  <c r="AE51" i="32"/>
  <c r="AE47" i="32"/>
  <c r="T47" i="32"/>
  <c r="AE43" i="32"/>
  <c r="T43" i="32"/>
  <c r="T34" i="32"/>
  <c r="AE34" i="32"/>
  <c r="T30" i="32"/>
  <c r="AE30" i="32"/>
  <c r="T21" i="32"/>
  <c r="AE21" i="32"/>
  <c r="T17" i="32"/>
  <c r="AE17" i="32"/>
  <c r="AE203" i="33"/>
  <c r="T101" i="33"/>
  <c r="AE104" i="33"/>
  <c r="T10" i="33"/>
  <c r="AE170" i="33"/>
  <c r="T131" i="33"/>
  <c r="T201" i="33"/>
  <c r="AE127" i="33"/>
  <c r="AE174" i="33"/>
  <c r="AE179" i="33"/>
  <c r="T179" i="33"/>
  <c r="AE151" i="33"/>
  <c r="T151" i="33"/>
  <c r="T114" i="33"/>
  <c r="AE114" i="33"/>
  <c r="AE93" i="33"/>
  <c r="T93" i="33"/>
  <c r="AE79" i="33"/>
  <c r="T79" i="33"/>
  <c r="T44" i="33"/>
  <c r="AE44" i="33"/>
  <c r="T62" i="33"/>
  <c r="AE62" i="33"/>
  <c r="AE40" i="33"/>
  <c r="T40" i="33"/>
  <c r="AE121" i="33"/>
  <c r="T121" i="33"/>
  <c r="T17" i="33"/>
  <c r="AE17" i="33"/>
  <c r="T164" i="33"/>
  <c r="AE164" i="33"/>
  <c r="AE148" i="33"/>
  <c r="T148" i="33"/>
  <c r="T81" i="33"/>
  <c r="AE81" i="33"/>
  <c r="AE92" i="33"/>
  <c r="T92" i="33"/>
  <c r="AE50" i="33"/>
  <c r="T50" i="33"/>
  <c r="T11" i="33"/>
  <c r="AE11" i="33"/>
  <c r="AJ11" i="33" s="1"/>
  <c r="T192" i="33"/>
  <c r="AE192" i="33"/>
  <c r="AE162" i="33"/>
  <c r="T162" i="33"/>
  <c r="AE136" i="33"/>
  <c r="T136" i="33"/>
  <c r="T98" i="33"/>
  <c r="AE98" i="33"/>
  <c r="AE77" i="33"/>
  <c r="T77" i="33"/>
  <c r="AE88" i="33"/>
  <c r="T88" i="33"/>
  <c r="AE65" i="33"/>
  <c r="T65" i="33"/>
  <c r="AE46" i="33"/>
  <c r="T46" i="33"/>
  <c r="T29" i="33"/>
  <c r="AE29" i="33"/>
  <c r="T161" i="33"/>
  <c r="AE161" i="33"/>
  <c r="T180" i="33"/>
  <c r="AE180" i="33"/>
  <c r="T153" i="33"/>
  <c r="AE153" i="33"/>
  <c r="AE24" i="33"/>
  <c r="T24" i="33"/>
  <c r="AE15" i="33"/>
  <c r="AJ15" i="33" s="1"/>
  <c r="T15" i="33"/>
  <c r="T158" i="33"/>
  <c r="T122" i="33"/>
  <c r="AE176" i="33"/>
  <c r="T176" i="33"/>
  <c r="T125" i="33"/>
  <c r="AE125" i="33"/>
  <c r="AE119" i="33"/>
  <c r="T119" i="33"/>
  <c r="AE103" i="33"/>
  <c r="T103" i="33"/>
  <c r="T90" i="33"/>
  <c r="AE90" i="33"/>
  <c r="AE72" i="33"/>
  <c r="T72" i="33"/>
  <c r="AE49" i="33"/>
  <c r="T49" i="33"/>
  <c r="T69" i="33"/>
  <c r="AE69" i="33"/>
  <c r="AE9" i="33"/>
  <c r="AJ9" i="33" s="1"/>
  <c r="T9" i="33"/>
  <c r="AE207" i="33"/>
  <c r="T207" i="33"/>
  <c r="AE177" i="33"/>
  <c r="T177" i="33"/>
  <c r="T109" i="33"/>
  <c r="AE109" i="33"/>
  <c r="T112" i="33"/>
  <c r="AE112" i="33"/>
  <c r="T78" i="33"/>
  <c r="AE78" i="33"/>
  <c r="T59" i="33"/>
  <c r="AE59" i="33"/>
  <c r="T171" i="33"/>
  <c r="AE144" i="33"/>
  <c r="T120" i="33"/>
  <c r="AE204" i="33"/>
  <c r="AE175" i="33"/>
  <c r="AE205" i="33"/>
  <c r="T205" i="33"/>
  <c r="T163" i="33"/>
  <c r="AE163" i="33"/>
  <c r="T130" i="33"/>
  <c r="AE130" i="33"/>
  <c r="T105" i="33"/>
  <c r="AE105" i="33"/>
  <c r="AE108" i="33"/>
  <c r="T108" i="33"/>
  <c r="AE74" i="33"/>
  <c r="T74" i="33"/>
  <c r="AE60" i="33"/>
  <c r="T60" i="33"/>
  <c r="AE37" i="33"/>
  <c r="T37" i="33"/>
  <c r="AE20" i="33"/>
  <c r="T20" i="33"/>
  <c r="AE208" i="33"/>
  <c r="T208" i="33"/>
  <c r="AE188" i="33"/>
  <c r="T188" i="33"/>
  <c r="AE25" i="33"/>
  <c r="T25" i="33"/>
  <c r="AE190" i="33"/>
  <c r="T190" i="33"/>
  <c r="T139" i="33"/>
  <c r="AE139" i="33"/>
  <c r="T118" i="33"/>
  <c r="AE118" i="33"/>
  <c r="AE83" i="33"/>
  <c r="T83" i="33"/>
  <c r="T48" i="33"/>
  <c r="AE48" i="33"/>
  <c r="AA28" i="33"/>
  <c r="Z28" i="33"/>
  <c r="Y28" i="33"/>
  <c r="AB28" i="33"/>
  <c r="BA26" i="33"/>
  <c r="AZ18" i="33"/>
  <c r="AZ26" i="33" s="1"/>
  <c r="T36" i="33"/>
  <c r="AE36" i="33"/>
  <c r="AB16" i="33"/>
  <c r="Y16" i="33"/>
  <c r="U6" i="33" s="1"/>
  <c r="U8" i="33" s="1"/>
  <c r="U9" i="33" s="1"/>
  <c r="AE16" i="33"/>
  <c r="AA16" i="33"/>
  <c r="W6" i="33" s="1"/>
  <c r="W8" i="33" s="1"/>
  <c r="W9" i="33" s="1"/>
  <c r="Z16" i="33"/>
  <c r="V6" i="33" s="1"/>
  <c r="V8" i="33" s="1"/>
  <c r="T16" i="33"/>
  <c r="T18" i="33"/>
  <c r="AE18" i="33"/>
  <c r="T28" i="33"/>
  <c r="AE28" i="33"/>
  <c r="V9" i="33"/>
  <c r="AL14" i="33"/>
  <c r="AM14" i="33"/>
  <c r="AK14" i="33"/>
  <c r="AK10" i="33"/>
  <c r="AM10" i="33"/>
  <c r="AL10" i="33"/>
  <c r="AL8" i="33"/>
  <c r="AM8" i="33"/>
  <c r="AK8" i="33"/>
  <c r="AK12" i="33"/>
  <c r="AM12" i="33"/>
  <c r="AL12" i="33"/>
  <c r="AL13" i="33"/>
  <c r="AM13" i="33"/>
  <c r="AK13" i="33"/>
  <c r="T14" i="31"/>
  <c r="AE97" i="31"/>
  <c r="AZ18" i="31"/>
  <c r="AZ26" i="31" s="1"/>
  <c r="AE172" i="31"/>
  <c r="AE37" i="31"/>
  <c r="AZ19" i="31"/>
  <c r="AZ27" i="31" s="1"/>
  <c r="Z33" i="31"/>
  <c r="Y33" i="31"/>
  <c r="AB33" i="31"/>
  <c r="AA33" i="31"/>
  <c r="AB23" i="31"/>
  <c r="Y23" i="31"/>
  <c r="AA23" i="31"/>
  <c r="Z23" i="31"/>
  <c r="AE166" i="31"/>
  <c r="AA17" i="31"/>
  <c r="Z17" i="31"/>
  <c r="Y17" i="31"/>
  <c r="AB17" i="31"/>
  <c r="U6" i="35"/>
  <c r="U8" i="35" s="1"/>
  <c r="V6" i="35"/>
  <c r="V8" i="35" s="1"/>
  <c r="AA47" i="31"/>
  <c r="Z47" i="31"/>
  <c r="Y47" i="31"/>
  <c r="AB47" i="31"/>
  <c r="Y44" i="31"/>
  <c r="AB44" i="31"/>
  <c r="Z44" i="31"/>
  <c r="AA44" i="31"/>
  <c r="Z40" i="31"/>
  <c r="Y40" i="31"/>
  <c r="AB40" i="31"/>
  <c r="AA40" i="31"/>
  <c r="T207" i="31"/>
  <c r="AE207" i="31"/>
  <c r="T180" i="31"/>
  <c r="AE180" i="31"/>
  <c r="T191" i="31"/>
  <c r="AE191" i="31"/>
  <c r="AE129" i="31"/>
  <c r="T176" i="31"/>
  <c r="AE176" i="31"/>
  <c r="T161" i="31"/>
  <c r="AE161" i="31"/>
  <c r="T10" i="31"/>
  <c r="T19" i="31"/>
  <c r="AA38" i="31"/>
  <c r="Z38" i="31"/>
  <c r="Y38" i="31"/>
  <c r="AB38" i="31"/>
  <c r="G10" i="31"/>
  <c r="I10" i="31"/>
  <c r="S10" i="31"/>
  <c r="AD10" i="31" s="1"/>
  <c r="A9" i="31"/>
  <c r="J9" i="31"/>
  <c r="BA27" i="35"/>
  <c r="AZ19" i="35"/>
  <c r="AZ27" i="35" s="1"/>
  <c r="A9" i="35"/>
  <c r="J9" i="35"/>
  <c r="H9" i="35"/>
  <c r="B9" i="35"/>
  <c r="AZ20" i="35"/>
  <c r="AZ28" i="35" s="1"/>
  <c r="BA28" i="35"/>
  <c r="BA26" i="35"/>
  <c r="AZ18" i="35"/>
  <c r="AZ26" i="35" s="1"/>
  <c r="I10" i="35"/>
  <c r="C11" i="35"/>
  <c r="G11" i="35" s="1"/>
  <c r="S10" i="35"/>
  <c r="AD10" i="35" s="1"/>
  <c r="H8" i="31"/>
  <c r="B8" i="31"/>
  <c r="C12" i="31"/>
  <c r="G12" i="31" s="1"/>
  <c r="S11" i="31"/>
  <c r="AD11" i="31" s="1"/>
  <c r="I11" i="31"/>
  <c r="B9" i="31"/>
  <c r="H9" i="31"/>
  <c r="BA28" i="33"/>
  <c r="AZ20" i="33"/>
  <c r="AZ28" i="33" s="1"/>
  <c r="AZ18" i="32"/>
  <c r="AZ26" i="32" s="1"/>
  <c r="BA26" i="32"/>
  <c r="AE117" i="30"/>
  <c r="AE26" i="20"/>
  <c r="T26" i="20"/>
  <c r="AE88" i="20"/>
  <c r="AE72" i="20"/>
  <c r="T17" i="20"/>
  <c r="T58" i="20"/>
  <c r="AE147" i="20"/>
  <c r="AE60" i="20"/>
  <c r="AE178" i="20"/>
  <c r="T163" i="20"/>
  <c r="T80" i="20"/>
  <c r="AE203" i="20"/>
  <c r="AE98" i="20"/>
  <c r="T44" i="20"/>
  <c r="T195" i="30"/>
  <c r="T60" i="30"/>
  <c r="AE24" i="30"/>
  <c r="AA24" i="30"/>
  <c r="Z24" i="30"/>
  <c r="Y24" i="30"/>
  <c r="AB24" i="30"/>
  <c r="AE207" i="30"/>
  <c r="AE129" i="30"/>
  <c r="T54" i="30"/>
  <c r="T184" i="30"/>
  <c r="T145" i="30"/>
  <c r="T76" i="30"/>
  <c r="AE12" i="30"/>
  <c r="AJ12" i="30" s="1"/>
  <c r="T72" i="30"/>
  <c r="AE37" i="30"/>
  <c r="AK13" i="30"/>
  <c r="T42" i="30"/>
  <c r="AE91" i="30"/>
  <c r="AE69" i="30"/>
  <c r="AE140" i="30"/>
  <c r="AE11" i="30"/>
  <c r="AJ11" i="30" s="1"/>
  <c r="T14" i="30"/>
  <c r="Z14" i="30"/>
  <c r="Y14" i="30"/>
  <c r="AB14" i="30"/>
  <c r="AA14" i="30"/>
  <c r="T36" i="30"/>
  <c r="T55" i="30"/>
  <c r="AK11" i="30"/>
  <c r="AE118" i="30"/>
  <c r="T81" i="30"/>
  <c r="T24" i="30"/>
  <c r="AE113" i="30"/>
  <c r="T38" i="30"/>
  <c r="T137" i="20"/>
  <c r="T182" i="20"/>
  <c r="AE106" i="20"/>
  <c r="AE187" i="20"/>
  <c r="AE167" i="20"/>
  <c r="T35" i="20"/>
  <c r="AE9" i="20"/>
  <c r="AJ9" i="20" s="1"/>
  <c r="AE148" i="20"/>
  <c r="T132" i="20"/>
  <c r="AE20" i="20"/>
  <c r="AB20" i="20"/>
  <c r="Y20" i="20"/>
  <c r="AA20" i="20"/>
  <c r="Z20" i="20"/>
  <c r="AZ20" i="20"/>
  <c r="AZ28" i="20" s="1"/>
  <c r="T130" i="20"/>
  <c r="AM9" i="20"/>
  <c r="AE144" i="20"/>
  <c r="T59" i="20"/>
  <c r="AE116" i="20"/>
  <c r="AE97" i="20"/>
  <c r="AE109" i="20"/>
  <c r="AL12" i="20"/>
  <c r="AE103" i="20"/>
  <c r="AB22" i="20"/>
  <c r="Y22" i="20"/>
  <c r="Z22" i="20"/>
  <c r="AA22" i="20"/>
  <c r="T184" i="20"/>
  <c r="T33" i="20"/>
  <c r="T189" i="20"/>
  <c r="AB23" i="20"/>
  <c r="Y23" i="20"/>
  <c r="Z23" i="20"/>
  <c r="AA23" i="20"/>
  <c r="T61" i="20"/>
  <c r="AE151" i="20"/>
  <c r="AE115" i="20"/>
  <c r="T30" i="20"/>
  <c r="Y30" i="20"/>
  <c r="Z30" i="20"/>
  <c r="AA30" i="20"/>
  <c r="AB30" i="20"/>
  <c r="T27" i="20"/>
  <c r="Z27" i="20"/>
  <c r="AA27" i="20"/>
  <c r="Y27" i="20"/>
  <c r="AB27" i="20"/>
  <c r="AE104" i="20"/>
  <c r="T89" i="20"/>
  <c r="AE89" i="20"/>
  <c r="T197" i="20"/>
  <c r="AE123" i="20"/>
  <c r="T155" i="20"/>
  <c r="AE155" i="20"/>
  <c r="AE175" i="20"/>
  <c r="T175" i="20"/>
  <c r="AE108" i="20"/>
  <c r="AL11" i="20"/>
  <c r="AE11" i="20"/>
  <c r="AJ11" i="20" s="1"/>
  <c r="T55" i="20"/>
  <c r="Z18" i="20"/>
  <c r="AA18" i="20"/>
  <c r="AB18" i="20"/>
  <c r="Y18" i="20"/>
  <c r="AE39" i="20"/>
  <c r="AE91" i="20"/>
  <c r="T17" i="31"/>
  <c r="AE17" i="31"/>
  <c r="T67" i="31"/>
  <c r="AE67" i="31"/>
  <c r="T114" i="31"/>
  <c r="AE114" i="31"/>
  <c r="T57" i="31"/>
  <c r="AE57" i="31"/>
  <c r="T107" i="31"/>
  <c r="AE107" i="31"/>
  <c r="T158" i="31"/>
  <c r="AE158" i="31"/>
  <c r="T199" i="31"/>
  <c r="AE199" i="31"/>
  <c r="T205" i="31"/>
  <c r="AE205" i="31"/>
  <c r="T189" i="31"/>
  <c r="AE189" i="31"/>
  <c r="T159" i="31"/>
  <c r="AE159" i="31"/>
  <c r="T135" i="31"/>
  <c r="AE135" i="31"/>
  <c r="T120" i="31"/>
  <c r="AE120" i="31"/>
  <c r="T98" i="31"/>
  <c r="AE98" i="31"/>
  <c r="T79" i="31"/>
  <c r="AE79" i="31"/>
  <c r="T58" i="31"/>
  <c r="AE58" i="31"/>
  <c r="T38" i="31"/>
  <c r="AE38" i="31"/>
  <c r="T27" i="31"/>
  <c r="AE27" i="31"/>
  <c r="T201" i="31"/>
  <c r="AE201" i="31"/>
  <c r="T185" i="31"/>
  <c r="AE185" i="31"/>
  <c r="T155" i="31"/>
  <c r="AE155" i="31"/>
  <c r="T136" i="31"/>
  <c r="AE136" i="31"/>
  <c r="T111" i="31"/>
  <c r="AE111" i="31"/>
  <c r="T96" i="31"/>
  <c r="AE96" i="31"/>
  <c r="T74" i="31"/>
  <c r="AE74" i="31"/>
  <c r="T54" i="31"/>
  <c r="AE54" i="31"/>
  <c r="T31" i="31"/>
  <c r="AE31" i="31"/>
  <c r="T30" i="31"/>
  <c r="AE30" i="31"/>
  <c r="T208" i="31"/>
  <c r="AE208" i="31"/>
  <c r="T192" i="31"/>
  <c r="AE192" i="31"/>
  <c r="T177" i="31"/>
  <c r="AE177" i="31"/>
  <c r="T168" i="31"/>
  <c r="AE168" i="31"/>
  <c r="T157" i="31"/>
  <c r="AE157" i="31"/>
  <c r="T146" i="31"/>
  <c r="AE146" i="31"/>
  <c r="T130" i="31"/>
  <c r="AE130" i="31"/>
  <c r="T118" i="31"/>
  <c r="AE118" i="31"/>
  <c r="T103" i="31"/>
  <c r="AE103" i="31"/>
  <c r="T88" i="31"/>
  <c r="AE88" i="31"/>
  <c r="T73" i="31"/>
  <c r="AE73" i="31"/>
  <c r="T62" i="31"/>
  <c r="AE62" i="31"/>
  <c r="T51" i="31"/>
  <c r="AE51" i="31"/>
  <c r="T36" i="31"/>
  <c r="AE36" i="31"/>
  <c r="T33" i="31"/>
  <c r="AE33" i="31"/>
  <c r="T75" i="31"/>
  <c r="AE75" i="31"/>
  <c r="T122" i="31"/>
  <c r="AE122" i="31"/>
  <c r="T164" i="31"/>
  <c r="AE164" i="31"/>
  <c r="T32" i="31"/>
  <c r="AE32" i="31"/>
  <c r="T78" i="31"/>
  <c r="AE78" i="31"/>
  <c r="T134" i="31"/>
  <c r="AE134" i="31"/>
  <c r="T20" i="31"/>
  <c r="AE20" i="31"/>
  <c r="T69" i="31"/>
  <c r="AE69" i="31"/>
  <c r="T117" i="31"/>
  <c r="AE117" i="31"/>
  <c r="T169" i="31"/>
  <c r="AE169" i="31"/>
  <c r="T202" i="31"/>
  <c r="AE202" i="31"/>
  <c r="T186" i="31"/>
  <c r="AE186" i="31"/>
  <c r="T151" i="31"/>
  <c r="AE151" i="31"/>
  <c r="T132" i="31"/>
  <c r="AE132" i="31"/>
  <c r="T110" i="31"/>
  <c r="AE110" i="31"/>
  <c r="T94" i="31"/>
  <c r="AE94" i="31"/>
  <c r="T76" i="31"/>
  <c r="AE76" i="31"/>
  <c r="T50" i="31"/>
  <c r="AE50" i="31"/>
  <c r="T28" i="31"/>
  <c r="AE28" i="31"/>
  <c r="T12" i="31"/>
  <c r="AE12" i="31"/>
  <c r="T198" i="31"/>
  <c r="AE198" i="31"/>
  <c r="T182" i="31"/>
  <c r="AE182" i="31"/>
  <c r="T147" i="31"/>
  <c r="AE147" i="31"/>
  <c r="T126" i="31"/>
  <c r="AE126" i="31"/>
  <c r="T109" i="31"/>
  <c r="AE109" i="31"/>
  <c r="T92" i="31"/>
  <c r="AE92" i="31"/>
  <c r="T66" i="31"/>
  <c r="AE66" i="31"/>
  <c r="T45" i="31"/>
  <c r="AE45" i="31"/>
  <c r="T26" i="31"/>
  <c r="AE26" i="31"/>
  <c r="T203" i="31"/>
  <c r="AE203" i="31"/>
  <c r="T187" i="31"/>
  <c r="AE187" i="31"/>
  <c r="T175" i="31"/>
  <c r="AE175" i="31"/>
  <c r="T165" i="31"/>
  <c r="AE165" i="31"/>
  <c r="T154" i="31"/>
  <c r="AE154" i="31"/>
  <c r="T141" i="31"/>
  <c r="AE141" i="31"/>
  <c r="T128" i="31"/>
  <c r="AE128" i="31"/>
  <c r="T115" i="31"/>
  <c r="AE115" i="31"/>
  <c r="T99" i="31"/>
  <c r="AE99" i="31"/>
  <c r="T85" i="31"/>
  <c r="AE85" i="31"/>
  <c r="T71" i="31"/>
  <c r="AE71" i="31"/>
  <c r="T59" i="31"/>
  <c r="AE59" i="31"/>
  <c r="T48" i="31"/>
  <c r="AE48" i="31"/>
  <c r="T29" i="31"/>
  <c r="AE29" i="31"/>
  <c r="T40" i="31"/>
  <c r="AE40" i="31"/>
  <c r="T87" i="31"/>
  <c r="AE87" i="31"/>
  <c r="T131" i="31"/>
  <c r="AE131" i="31"/>
  <c r="T174" i="31"/>
  <c r="AE174" i="31"/>
  <c r="T43" i="31"/>
  <c r="AE43" i="31"/>
  <c r="T89" i="31"/>
  <c r="AE89" i="31"/>
  <c r="T145" i="31"/>
  <c r="AE145" i="31"/>
  <c r="T35" i="31"/>
  <c r="AE35" i="31"/>
  <c r="T81" i="31"/>
  <c r="AE81" i="31"/>
  <c r="T137" i="31"/>
  <c r="AE137" i="31"/>
  <c r="T178" i="31"/>
  <c r="AE178" i="31"/>
  <c r="T197" i="31"/>
  <c r="AE197" i="31"/>
  <c r="T181" i="31"/>
  <c r="AE181" i="31"/>
  <c r="T143" i="31"/>
  <c r="AE143" i="31"/>
  <c r="T127" i="31"/>
  <c r="AE127" i="31"/>
  <c r="T108" i="31"/>
  <c r="AE108" i="31"/>
  <c r="T90" i="31"/>
  <c r="AE90" i="31"/>
  <c r="T70" i="31"/>
  <c r="AE70" i="31"/>
  <c r="T47" i="31"/>
  <c r="AE47" i="31"/>
  <c r="T25" i="31"/>
  <c r="AE25" i="31"/>
  <c r="T23" i="31"/>
  <c r="AE23" i="31"/>
  <c r="AE193" i="31"/>
  <c r="T193" i="31"/>
  <c r="T171" i="31"/>
  <c r="AE171" i="31"/>
  <c r="T144" i="31"/>
  <c r="AE144" i="31"/>
  <c r="T124" i="31"/>
  <c r="AE124" i="31"/>
  <c r="T104" i="31"/>
  <c r="AE104" i="31"/>
  <c r="T86" i="31"/>
  <c r="AE86" i="31"/>
  <c r="T63" i="31"/>
  <c r="AE63" i="31"/>
  <c r="T42" i="31"/>
  <c r="AE42" i="31"/>
  <c r="T22" i="31"/>
  <c r="AE22" i="31"/>
  <c r="T200" i="31"/>
  <c r="AE200" i="31"/>
  <c r="T184" i="31"/>
  <c r="AE184" i="31"/>
  <c r="T173" i="31"/>
  <c r="AE173" i="31"/>
  <c r="T162" i="31"/>
  <c r="AE162" i="31"/>
  <c r="T152" i="31"/>
  <c r="AE152" i="31"/>
  <c r="T138" i="31"/>
  <c r="AE138" i="31"/>
  <c r="T123" i="31"/>
  <c r="AE123" i="31"/>
  <c r="T113" i="31"/>
  <c r="AE113" i="31"/>
  <c r="T95" i="31"/>
  <c r="AE95" i="31"/>
  <c r="T83" i="31"/>
  <c r="AE83" i="31"/>
  <c r="AE68" i="31"/>
  <c r="T68" i="31"/>
  <c r="T56" i="31"/>
  <c r="AE56" i="31"/>
  <c r="T41" i="31"/>
  <c r="AE41" i="31"/>
  <c r="T18" i="31"/>
  <c r="AE18" i="31"/>
  <c r="T52" i="31"/>
  <c r="AE52" i="31"/>
  <c r="T101" i="31"/>
  <c r="AE101" i="31"/>
  <c r="T142" i="31"/>
  <c r="AE142" i="31"/>
  <c r="T183" i="31"/>
  <c r="AE183" i="31"/>
  <c r="T55" i="31"/>
  <c r="AE55" i="31"/>
  <c r="T105" i="31"/>
  <c r="AE105" i="31"/>
  <c r="T46" i="31"/>
  <c r="AE46" i="31"/>
  <c r="T93" i="31"/>
  <c r="AE93" i="31"/>
  <c r="T148" i="31"/>
  <c r="AE148" i="31"/>
  <c r="T188" i="31"/>
  <c r="AE188" i="31"/>
  <c r="T194" i="31"/>
  <c r="AE194" i="31"/>
  <c r="T167" i="31"/>
  <c r="AE167" i="31"/>
  <c r="T140" i="31"/>
  <c r="AE140" i="31"/>
  <c r="T125" i="31"/>
  <c r="AE125" i="31"/>
  <c r="T102" i="31"/>
  <c r="AE102" i="31"/>
  <c r="T82" i="31"/>
  <c r="AE82" i="31"/>
  <c r="T61" i="31"/>
  <c r="AE61" i="31"/>
  <c r="T44" i="31"/>
  <c r="AE44" i="31"/>
  <c r="T21" i="31"/>
  <c r="AE21" i="31"/>
  <c r="T206" i="31"/>
  <c r="AE206" i="31"/>
  <c r="T190" i="31"/>
  <c r="AE190" i="31"/>
  <c r="T163" i="31"/>
  <c r="AE163" i="31"/>
  <c r="AE139" i="31"/>
  <c r="T139" i="31"/>
  <c r="T116" i="31"/>
  <c r="AE116" i="31"/>
  <c r="T100" i="31"/>
  <c r="AE100" i="31"/>
  <c r="T77" i="31"/>
  <c r="AE77" i="31"/>
  <c r="AE60" i="31"/>
  <c r="T60" i="31"/>
  <c r="T34" i="31"/>
  <c r="AE34" i="31"/>
  <c r="AE16" i="31"/>
  <c r="T16" i="31"/>
  <c r="T195" i="31"/>
  <c r="AE195" i="31"/>
  <c r="T179" i="31"/>
  <c r="AE179" i="31"/>
  <c r="T170" i="31"/>
  <c r="AE170" i="31"/>
  <c r="T160" i="31"/>
  <c r="AE160" i="31"/>
  <c r="T149" i="31"/>
  <c r="AE149" i="31"/>
  <c r="T133" i="31"/>
  <c r="AE133" i="31"/>
  <c r="T121" i="31"/>
  <c r="AE121" i="31"/>
  <c r="T106" i="31"/>
  <c r="AE106" i="31"/>
  <c r="T91" i="31"/>
  <c r="AE91" i="31"/>
  <c r="T80" i="31"/>
  <c r="AE80" i="31"/>
  <c r="T65" i="31"/>
  <c r="AE65" i="31"/>
  <c r="T53" i="31"/>
  <c r="AE53" i="31"/>
  <c r="T39" i="31"/>
  <c r="AE39" i="31"/>
  <c r="T8" i="31"/>
  <c r="AE8" i="31"/>
  <c r="AJ8" i="31" s="1"/>
  <c r="AE64" i="31"/>
  <c r="T64" i="31"/>
  <c r="T112" i="31"/>
  <c r="AE112" i="31"/>
  <c r="T153" i="31"/>
  <c r="AE153" i="31"/>
  <c r="T204" i="31"/>
  <c r="AE204" i="31"/>
  <c r="T200" i="30"/>
  <c r="AE179" i="30"/>
  <c r="AE149" i="30"/>
  <c r="AE95" i="30"/>
  <c r="T9" i="30"/>
  <c r="AE87" i="30"/>
  <c r="AE56" i="30"/>
  <c r="T57" i="30"/>
  <c r="AE86" i="30"/>
  <c r="AE173" i="30"/>
  <c r="T198" i="30"/>
  <c r="AE27" i="30"/>
  <c r="T120" i="30"/>
  <c r="T58" i="30"/>
  <c r="AZ18" i="30"/>
  <c r="AZ26" i="30" s="1"/>
  <c r="AE156" i="30"/>
  <c r="AE171" i="30"/>
  <c r="AE186" i="30"/>
  <c r="AE194" i="30"/>
  <c r="U6" i="28"/>
  <c r="U8" i="28" s="1"/>
  <c r="M8" i="28" s="1"/>
  <c r="AM15" i="28"/>
  <c r="AK15" i="28"/>
  <c r="AL15" i="28"/>
  <c r="X6" i="28"/>
  <c r="X8" i="28" s="1"/>
  <c r="V6" i="28"/>
  <c r="V8" i="28" s="1"/>
  <c r="T193" i="20"/>
  <c r="T13" i="31"/>
  <c r="AE13" i="31"/>
  <c r="T9" i="31"/>
  <c r="AE9" i="31"/>
  <c r="AJ9" i="31" s="1"/>
  <c r="T24" i="31"/>
  <c r="AE24" i="31"/>
  <c r="AK16" i="34"/>
  <c r="U11" i="29"/>
  <c r="U12" i="29" s="1"/>
  <c r="V9" i="29"/>
  <c r="L8" i="29"/>
  <c r="U9" i="28"/>
  <c r="U10" i="28"/>
  <c r="X12" i="28"/>
  <c r="X9" i="28"/>
  <c r="X10" i="28"/>
  <c r="X11" i="28"/>
  <c r="V9" i="28"/>
  <c r="V10" i="28" s="1"/>
  <c r="W11" i="28"/>
  <c r="W9" i="28"/>
  <c r="W12" i="28" s="1"/>
  <c r="W10" i="28"/>
  <c r="AL28" i="28"/>
  <c r="AK28" i="28"/>
  <c r="AM28" i="28"/>
  <c r="AK45" i="28"/>
  <c r="AL45" i="28"/>
  <c r="AM45" i="28"/>
  <c r="AK40" i="28"/>
  <c r="AM40" i="28"/>
  <c r="AL40" i="28"/>
  <c r="AL22" i="28"/>
  <c r="AK22" i="28"/>
  <c r="AM22" i="28"/>
  <c r="AL27" i="28"/>
  <c r="AM27" i="28"/>
  <c r="AK27" i="28"/>
  <c r="AM25" i="28"/>
  <c r="AL25" i="28"/>
  <c r="AK25" i="28"/>
  <c r="AM16" i="28"/>
  <c r="AK16" i="28"/>
  <c r="AL16" i="28"/>
  <c r="AM23" i="28"/>
  <c r="AK23" i="28"/>
  <c r="AL23" i="28"/>
  <c r="AM39" i="28"/>
  <c r="AK39" i="28"/>
  <c r="AL39" i="28"/>
  <c r="AL11" i="28"/>
  <c r="AK11" i="28"/>
  <c r="AM11" i="28"/>
  <c r="AL46" i="28"/>
  <c r="AK46" i="28"/>
  <c r="AM46" i="28"/>
  <c r="AK43" i="28"/>
  <c r="AM43" i="28"/>
  <c r="AL43" i="28"/>
  <c r="AM14" i="28"/>
  <c r="AK14" i="28"/>
  <c r="AL14" i="28"/>
  <c r="AL33" i="28"/>
  <c r="AK33" i="28"/>
  <c r="AM33" i="28"/>
  <c r="AK10" i="28"/>
  <c r="AL10" i="28"/>
  <c r="AM10" i="28"/>
  <c r="AM12" i="28"/>
  <c r="AK12" i="28"/>
  <c r="AL12" i="28"/>
  <c r="AK20" i="28"/>
  <c r="AL20" i="28"/>
  <c r="AM20" i="28"/>
  <c r="AM41" i="28"/>
  <c r="AK41" i="28"/>
  <c r="AL41" i="28"/>
  <c r="AE21" i="30"/>
  <c r="T178" i="30"/>
  <c r="AE182" i="30"/>
  <c r="AB21" i="30"/>
  <c r="AM8" i="30"/>
  <c r="AE160" i="30"/>
  <c r="T104" i="30"/>
  <c r="T94" i="30"/>
  <c r="AL8" i="30"/>
  <c r="AE165" i="30"/>
  <c r="AE53" i="30"/>
  <c r="AE199" i="30"/>
  <c r="T167" i="30"/>
  <c r="AE68" i="30"/>
  <c r="AE109" i="30"/>
  <c r="AE144" i="30"/>
  <c r="AE48" i="30"/>
  <c r="AA17" i="30"/>
  <c r="Z17" i="30"/>
  <c r="AB17" i="30"/>
  <c r="Y17" i="30"/>
  <c r="Z30" i="30"/>
  <c r="Y30" i="30"/>
  <c r="AB30" i="30"/>
  <c r="AA30" i="30"/>
  <c r="Z26" i="30"/>
  <c r="AB26" i="30"/>
  <c r="AA26" i="30"/>
  <c r="AE132" i="30"/>
  <c r="T132" i="30"/>
  <c r="T47" i="30"/>
  <c r="AE47" i="30"/>
  <c r="T137" i="30"/>
  <c r="AE137" i="30"/>
  <c r="AE177" i="30"/>
  <c r="T177" i="30"/>
  <c r="T119" i="30"/>
  <c r="AE133" i="30"/>
  <c r="AE88" i="30"/>
  <c r="T16" i="30"/>
  <c r="T33" i="30"/>
  <c r="AE157" i="30"/>
  <c r="T157" i="30"/>
  <c r="T150" i="30"/>
  <c r="AE150" i="30"/>
  <c r="AE93" i="30"/>
  <c r="T93" i="30"/>
  <c r="AE127" i="20"/>
  <c r="AA28" i="20"/>
  <c r="Z28" i="20"/>
  <c r="AB28" i="20"/>
  <c r="Y28" i="20"/>
  <c r="AE140" i="20"/>
  <c r="T150" i="20"/>
  <c r="AE202" i="20"/>
  <c r="AE128" i="20"/>
  <c r="T128" i="20"/>
  <c r="T68" i="20"/>
  <c r="AE68" i="20"/>
  <c r="T170" i="20"/>
  <c r="AE170" i="20"/>
  <c r="T82" i="20"/>
  <c r="AE82" i="20"/>
  <c r="AE112" i="20"/>
  <c r="T112" i="20"/>
  <c r="T192" i="20"/>
  <c r="AE192" i="20"/>
  <c r="Y24" i="20"/>
  <c r="Z24" i="20"/>
  <c r="AA24" i="20"/>
  <c r="AB24" i="20"/>
  <c r="AL13" i="20"/>
  <c r="T200" i="20"/>
  <c r="AE200" i="20"/>
  <c r="T93" i="20"/>
  <c r="AE93" i="20"/>
  <c r="AE13" i="20"/>
  <c r="AJ13" i="20" s="1"/>
  <c r="AM13" i="20"/>
  <c r="T110" i="20"/>
  <c r="T164" i="20"/>
  <c r="AE164" i="20"/>
  <c r="T100" i="20"/>
  <c r="AE100" i="20"/>
  <c r="T22" i="20"/>
  <c r="AE22" i="20"/>
  <c r="T142" i="20"/>
  <c r="AE142" i="20"/>
  <c r="AE63" i="20"/>
  <c r="T63" i="20"/>
  <c r="AM12" i="20"/>
  <c r="AE18" i="20"/>
  <c r="T18" i="20"/>
  <c r="T28" i="20"/>
  <c r="AE28" i="20"/>
  <c r="T180" i="20"/>
  <c r="AE180" i="20"/>
  <c r="T162" i="20"/>
  <c r="AE162" i="20"/>
  <c r="AE176" i="20"/>
  <c r="T176" i="20"/>
  <c r="AE73" i="20"/>
  <c r="T73" i="20"/>
  <c r="AE157" i="20"/>
  <c r="T157" i="20"/>
  <c r="AE50" i="20"/>
  <c r="T50" i="20"/>
  <c r="T102" i="20"/>
  <c r="AE102" i="20"/>
  <c r="T96" i="20"/>
  <c r="AE96" i="20"/>
  <c r="AE56" i="20"/>
  <c r="T56" i="20"/>
  <c r="AZ18" i="20"/>
  <c r="AZ26" i="20" s="1"/>
  <c r="BA26" i="20"/>
  <c r="AE101" i="20"/>
  <c r="T101" i="20"/>
  <c r="T161" i="20"/>
  <c r="AE161" i="20"/>
  <c r="T159" i="20"/>
  <c r="AE159" i="20"/>
  <c r="T8" i="20"/>
  <c r="AE8" i="20"/>
  <c r="AJ8" i="20" s="1"/>
  <c r="T84" i="20"/>
  <c r="AE84" i="20"/>
  <c r="T32" i="20"/>
  <c r="AE32" i="20"/>
  <c r="AE79" i="20"/>
  <c r="T79" i="20"/>
  <c r="T133" i="20"/>
  <c r="AE133" i="20"/>
  <c r="AE183" i="20"/>
  <c r="T183" i="20"/>
  <c r="AZ19" i="20"/>
  <c r="AZ27" i="20" s="1"/>
  <c r="BA27" i="20"/>
  <c r="AE78" i="20"/>
  <c r="T78" i="20"/>
  <c r="T135" i="20"/>
  <c r="AE135" i="20"/>
  <c r="T43" i="20"/>
  <c r="AE43" i="20"/>
  <c r="AE131" i="20"/>
  <c r="T131" i="20"/>
  <c r="T87" i="20"/>
  <c r="AE87" i="20"/>
  <c r="AE177" i="20"/>
  <c r="T177" i="20"/>
  <c r="AE181" i="20"/>
  <c r="T181" i="20"/>
  <c r="T64" i="20"/>
  <c r="AE64" i="20"/>
  <c r="T10" i="20"/>
  <c r="AE10" i="20"/>
  <c r="AJ10" i="20" s="1"/>
  <c r="AE138" i="20"/>
  <c r="T138" i="20"/>
  <c r="T76" i="20"/>
  <c r="AE76" i="20"/>
  <c r="AE195" i="20"/>
  <c r="T195" i="20"/>
  <c r="AE153" i="20"/>
  <c r="T153" i="20"/>
  <c r="AE75" i="20"/>
  <c r="T75" i="20"/>
  <c r="T173" i="20"/>
  <c r="AE173" i="20"/>
  <c r="T125" i="20"/>
  <c r="AE125" i="20"/>
  <c r="T29" i="20"/>
  <c r="AE29" i="20"/>
  <c r="AE34" i="20"/>
  <c r="T34" i="20"/>
  <c r="AE105" i="20"/>
  <c r="T105" i="20"/>
  <c r="AE71" i="20"/>
  <c r="T71" i="20"/>
  <c r="T204" i="20"/>
  <c r="AE204" i="20"/>
  <c r="AZ22" i="20"/>
  <c r="T107" i="20"/>
  <c r="AE107" i="20"/>
  <c r="AE86" i="20"/>
  <c r="T86" i="20"/>
  <c r="AE145" i="20"/>
  <c r="T145" i="20"/>
  <c r="AE66" i="20"/>
  <c r="T66" i="20"/>
  <c r="T152" i="20"/>
  <c r="AE152" i="20"/>
  <c r="T179" i="20"/>
  <c r="AE179" i="20"/>
  <c r="T83" i="20"/>
  <c r="AE83" i="20"/>
  <c r="AE95" i="20"/>
  <c r="T95" i="20"/>
  <c r="AE94" i="20"/>
  <c r="T94" i="20"/>
  <c r="T117" i="20"/>
  <c r="AE117" i="20"/>
  <c r="AE165" i="20"/>
  <c r="T165" i="20"/>
  <c r="T194" i="20"/>
  <c r="AE194" i="20"/>
  <c r="T40" i="20"/>
  <c r="AE40" i="20"/>
  <c r="AE57" i="20"/>
  <c r="T57" i="20"/>
  <c r="AE16" i="20"/>
  <c r="T16" i="20"/>
  <c r="T65" i="20"/>
  <c r="AE65" i="20"/>
  <c r="AE124" i="20"/>
  <c r="T124" i="20"/>
  <c r="T196" i="20"/>
  <c r="AE196" i="20"/>
  <c r="AE120" i="20"/>
  <c r="T120" i="20"/>
  <c r="AE46" i="20"/>
  <c r="T46" i="20"/>
  <c r="AE14" i="20"/>
  <c r="AJ14" i="20" s="1"/>
  <c r="T14" i="20"/>
  <c r="AE69" i="20"/>
  <c r="T69" i="20"/>
  <c r="T24" i="20"/>
  <c r="AE24" i="20"/>
  <c r="T23" i="20"/>
  <c r="AE23" i="20"/>
  <c r="T122" i="20"/>
  <c r="AE122" i="20"/>
  <c r="T70" i="20"/>
  <c r="AE70" i="20"/>
  <c r="AE186" i="20"/>
  <c r="T186" i="20"/>
  <c r="AE111" i="20"/>
  <c r="T111" i="20"/>
  <c r="T49" i="20"/>
  <c r="AE49" i="20"/>
  <c r="AE156" i="20"/>
  <c r="T156" i="20"/>
  <c r="AE114" i="20"/>
  <c r="T114" i="20"/>
  <c r="AE38" i="20"/>
  <c r="T38" i="20"/>
  <c r="T92" i="20"/>
  <c r="AE92" i="20"/>
  <c r="AE41" i="30"/>
  <c r="T62" i="30"/>
  <c r="AE97" i="30"/>
  <c r="AE25" i="30"/>
  <c r="AE168" i="30"/>
  <c r="AM13" i="30"/>
  <c r="T143" i="30"/>
  <c r="AE143" i="30"/>
  <c r="AE29" i="30"/>
  <c r="T29" i="30"/>
  <c r="AE59" i="30"/>
  <c r="T59" i="30"/>
  <c r="AE80" i="30"/>
  <c r="T80" i="30"/>
  <c r="AE84" i="30"/>
  <c r="T84" i="30"/>
  <c r="AE141" i="30"/>
  <c r="T141" i="30"/>
  <c r="T163" i="30"/>
  <c r="AE163" i="30"/>
  <c r="T201" i="30"/>
  <c r="AE201" i="30"/>
  <c r="T34" i="30"/>
  <c r="AE34" i="30"/>
  <c r="T31" i="30"/>
  <c r="AE31" i="30"/>
  <c r="AE101" i="30"/>
  <c r="T101" i="30"/>
  <c r="AE124" i="30"/>
  <c r="T124" i="30"/>
  <c r="T183" i="30"/>
  <c r="AE183" i="30"/>
  <c r="T19" i="30"/>
  <c r="AE19" i="30"/>
  <c r="AE44" i="30"/>
  <c r="T44" i="30"/>
  <c r="T89" i="30"/>
  <c r="AE89" i="30"/>
  <c r="AE125" i="30"/>
  <c r="T125" i="30"/>
  <c r="T135" i="30"/>
  <c r="AE135" i="30"/>
  <c r="T189" i="30"/>
  <c r="AE189" i="30"/>
  <c r="AE35" i="30"/>
  <c r="T204" i="30"/>
  <c r="T174" i="30"/>
  <c r="AE127" i="30"/>
  <c r="T107" i="30"/>
  <c r="T92" i="30"/>
  <c r="T90" i="30"/>
  <c r="AE13" i="30"/>
  <c r="AJ13" i="30" s="1"/>
  <c r="AE85" i="30"/>
  <c r="T192" i="30"/>
  <c r="T10" i="30"/>
  <c r="AE10" i="30"/>
  <c r="AJ10" i="30" s="1"/>
  <c r="T79" i="30"/>
  <c r="AE79" i="30"/>
  <c r="AE193" i="30"/>
  <c r="T193" i="30"/>
  <c r="AE63" i="30"/>
  <c r="T63" i="30"/>
  <c r="T78" i="30"/>
  <c r="AE78" i="30"/>
  <c r="AE106" i="30"/>
  <c r="T106" i="30"/>
  <c r="T126" i="30"/>
  <c r="AE126" i="30"/>
  <c r="AE152" i="30"/>
  <c r="T152" i="30"/>
  <c r="T162" i="30"/>
  <c r="AE162" i="30"/>
  <c r="AE190" i="30"/>
  <c r="T190" i="30"/>
  <c r="AE203" i="30"/>
  <c r="T203" i="30"/>
  <c r="T17" i="30"/>
  <c r="AE17" i="30"/>
  <c r="AE30" i="30"/>
  <c r="T30" i="30"/>
  <c r="AE71" i="30"/>
  <c r="T71" i="30"/>
  <c r="AE82" i="30"/>
  <c r="T82" i="30"/>
  <c r="T122" i="30"/>
  <c r="AE122" i="30"/>
  <c r="T99" i="30"/>
  <c r="AE99" i="30"/>
  <c r="T191" i="30"/>
  <c r="AE191" i="30"/>
  <c r="T26" i="30"/>
  <c r="AE26" i="30"/>
  <c r="AE14" i="30"/>
  <c r="AE98" i="30"/>
  <c r="T66" i="30"/>
  <c r="T131" i="30"/>
  <c r="T138" i="30"/>
  <c r="T188" i="30"/>
  <c r="AA21" i="30"/>
  <c r="T21" i="30"/>
  <c r="AE52" i="30"/>
  <c r="T52" i="30"/>
  <c r="T46" i="30"/>
  <c r="AE46" i="30"/>
  <c r="T40" i="30"/>
  <c r="AE40" i="30"/>
  <c r="T100" i="30"/>
  <c r="AE100" i="30"/>
  <c r="AE64" i="30"/>
  <c r="T64" i="30"/>
  <c r="T111" i="30"/>
  <c r="AE111" i="30"/>
  <c r="AE139" i="30"/>
  <c r="T139" i="30"/>
  <c r="T151" i="30"/>
  <c r="AE151" i="30"/>
  <c r="AE187" i="30"/>
  <c r="T187" i="30"/>
  <c r="AE208" i="30"/>
  <c r="T208" i="30"/>
  <c r="T202" i="30"/>
  <c r="AE202" i="30"/>
  <c r="T45" i="30"/>
  <c r="AE45" i="30"/>
  <c r="T50" i="30"/>
  <c r="AE50" i="30"/>
  <c r="T43" i="30"/>
  <c r="AE43" i="30"/>
  <c r="AE110" i="30"/>
  <c r="T110" i="30"/>
  <c r="T115" i="30"/>
  <c r="AE115" i="30"/>
  <c r="AE128" i="30"/>
  <c r="T128" i="30"/>
  <c r="AE148" i="30"/>
  <c r="T148" i="30"/>
  <c r="T155" i="30"/>
  <c r="AE155" i="30"/>
  <c r="T169" i="30"/>
  <c r="AE169" i="30"/>
  <c r="T23" i="30"/>
  <c r="AE23" i="30"/>
  <c r="AM9" i="30"/>
  <c r="AK9" i="30"/>
  <c r="AL9" i="30"/>
  <c r="BA28" i="30"/>
  <c r="AZ20" i="30"/>
  <c r="AZ28" i="30" s="1"/>
  <c r="AM12" i="30"/>
  <c r="AL12" i="30"/>
  <c r="AK12" i="30"/>
  <c r="AM16" i="34"/>
  <c r="AZ20" i="34"/>
  <c r="AZ28" i="34" s="1"/>
  <c r="AL17" i="34"/>
  <c r="AM17" i="34"/>
  <c r="AK17" i="34"/>
  <c r="AL12" i="34"/>
  <c r="AM12" i="34"/>
  <c r="AK12" i="34"/>
  <c r="AL8" i="34"/>
  <c r="AM8" i="34"/>
  <c r="AK8" i="34"/>
  <c r="AL14" i="34"/>
  <c r="AM14" i="34"/>
  <c r="AK14" i="34"/>
  <c r="AL15" i="34"/>
  <c r="AM15" i="34"/>
  <c r="AK15" i="34"/>
  <c r="AL10" i="34"/>
  <c r="AM10" i="34"/>
  <c r="AK10" i="34"/>
  <c r="M8" i="29" l="1"/>
  <c r="X10" i="29"/>
  <c r="X11" i="29"/>
  <c r="X12" i="29" s="1"/>
  <c r="W9" i="29"/>
  <c r="V10" i="29"/>
  <c r="U6" i="34"/>
  <c r="U8" i="34" s="1"/>
  <c r="U9" i="34" s="1"/>
  <c r="W6" i="34"/>
  <c r="W8" i="34" s="1"/>
  <c r="W9" i="34" s="1"/>
  <c r="W10" i="34" s="1"/>
  <c r="AZ19" i="34"/>
  <c r="AZ27" i="34" s="1"/>
  <c r="BA28" i="31"/>
  <c r="V6" i="34"/>
  <c r="V8" i="34" s="1"/>
  <c r="V9" i="34" s="1"/>
  <c r="X6" i="34"/>
  <c r="X8" i="34" s="1"/>
  <c r="X9" i="34" s="1"/>
  <c r="X10" i="34" s="1"/>
  <c r="AL8" i="35"/>
  <c r="AM8" i="35"/>
  <c r="V9" i="35"/>
  <c r="V10" i="35" s="1"/>
  <c r="X9" i="35"/>
  <c r="X10" i="35" s="1"/>
  <c r="W9" i="35"/>
  <c r="X6" i="32"/>
  <c r="X8" i="32" s="1"/>
  <c r="A11" i="30"/>
  <c r="J11" i="30"/>
  <c r="J9" i="34"/>
  <c r="A9" i="34"/>
  <c r="B14" i="28"/>
  <c r="H14" i="28"/>
  <c r="C11" i="29"/>
  <c r="G10" i="29"/>
  <c r="I10" i="29"/>
  <c r="S10" i="29"/>
  <c r="AD10" i="29" s="1"/>
  <c r="B9" i="33"/>
  <c r="H9" i="33"/>
  <c r="B9" i="20"/>
  <c r="H9" i="20"/>
  <c r="R10" i="32"/>
  <c r="G10" i="32"/>
  <c r="C11" i="32"/>
  <c r="I10" i="32"/>
  <c r="S10" i="32"/>
  <c r="AD10" i="32" s="1"/>
  <c r="G12" i="30"/>
  <c r="C13" i="30"/>
  <c r="I12" i="30"/>
  <c r="S12" i="30"/>
  <c r="AD12" i="30" s="1"/>
  <c r="G10" i="34"/>
  <c r="C11" i="34"/>
  <c r="I10" i="34"/>
  <c r="S10" i="34"/>
  <c r="AD10" i="34" s="1"/>
  <c r="C16" i="28"/>
  <c r="G15" i="28"/>
  <c r="S15" i="28"/>
  <c r="AD15" i="28" s="1"/>
  <c r="I15" i="28"/>
  <c r="H9" i="29"/>
  <c r="B9" i="29"/>
  <c r="L8" i="28"/>
  <c r="V6" i="32"/>
  <c r="V8" i="32" s="1"/>
  <c r="H9" i="32"/>
  <c r="B9" i="32"/>
  <c r="B11" i="30"/>
  <c r="H11" i="30"/>
  <c r="H9" i="34"/>
  <c r="B9" i="34"/>
  <c r="A9" i="33"/>
  <c r="J9" i="33"/>
  <c r="J9" i="20"/>
  <c r="A9" i="20"/>
  <c r="A9" i="32"/>
  <c r="J9" i="32"/>
  <c r="A14" i="28"/>
  <c r="J14" i="28"/>
  <c r="J9" i="29"/>
  <c r="A9" i="29"/>
  <c r="C11" i="33"/>
  <c r="G10" i="33"/>
  <c r="I10" i="33"/>
  <c r="S10" i="33"/>
  <c r="AD10" i="33" s="1"/>
  <c r="C11" i="20"/>
  <c r="G10" i="20"/>
  <c r="S10" i="20"/>
  <c r="AD10" i="20" s="1"/>
  <c r="I10" i="20"/>
  <c r="AZ20" i="29"/>
  <c r="AZ28" i="29" s="1"/>
  <c r="BA28" i="29"/>
  <c r="L8" i="35"/>
  <c r="Q9" i="35" s="1"/>
  <c r="W6" i="32"/>
  <c r="W8" i="32" s="1"/>
  <c r="W9" i="32" s="1"/>
  <c r="U6" i="32"/>
  <c r="U8" i="32" s="1"/>
  <c r="U9" i="32" s="1"/>
  <c r="U10" i="32" s="1"/>
  <c r="A175" i="25"/>
  <c r="R11" i="33" s="1"/>
  <c r="AL11" i="32"/>
  <c r="AK11" i="32"/>
  <c r="AM11" i="32"/>
  <c r="V9" i="32"/>
  <c r="V10" i="32" s="1"/>
  <c r="AL10" i="32"/>
  <c r="AM10" i="32"/>
  <c r="AK10" i="32"/>
  <c r="AL8" i="32"/>
  <c r="AM8" i="32"/>
  <c r="AK8" i="32"/>
  <c r="AK12" i="32"/>
  <c r="AL12" i="32"/>
  <c r="AM12" i="32"/>
  <c r="AK9" i="32"/>
  <c r="AL9" i="32"/>
  <c r="AM9" i="32"/>
  <c r="X9" i="32"/>
  <c r="AK11" i="33"/>
  <c r="AL11" i="33"/>
  <c r="AM11" i="33"/>
  <c r="X6" i="33"/>
  <c r="X8" i="33" s="1"/>
  <c r="X9" i="33" s="1"/>
  <c r="M9" i="33" s="1"/>
  <c r="AK9" i="33"/>
  <c r="AM9" i="33"/>
  <c r="AL9" i="33"/>
  <c r="AL15" i="33"/>
  <c r="AM15" i="33"/>
  <c r="AK15" i="33"/>
  <c r="V10" i="33"/>
  <c r="V11" i="33" s="1"/>
  <c r="U10" i="33"/>
  <c r="W10" i="33"/>
  <c r="U6" i="31"/>
  <c r="U8" i="31" s="1"/>
  <c r="U9" i="31" s="1"/>
  <c r="W6" i="31"/>
  <c r="W8" i="31" s="1"/>
  <c r="W9" i="31" s="1"/>
  <c r="V6" i="31"/>
  <c r="V8" i="31" s="1"/>
  <c r="V9" i="31" s="1"/>
  <c r="V10" i="31" s="1"/>
  <c r="V11" i="31" s="1"/>
  <c r="U9" i="35"/>
  <c r="M8" i="35"/>
  <c r="X6" i="31"/>
  <c r="X8" i="31" s="1"/>
  <c r="A10" i="31"/>
  <c r="J10" i="31"/>
  <c r="H10" i="31"/>
  <c r="B10" i="31"/>
  <c r="A10" i="35"/>
  <c r="J10" i="35"/>
  <c r="H10" i="35"/>
  <c r="B10" i="35"/>
  <c r="S11" i="35"/>
  <c r="AD11" i="35" s="1"/>
  <c r="I11" i="35"/>
  <c r="C12" i="35"/>
  <c r="G12" i="35" s="1"/>
  <c r="C13" i="31"/>
  <c r="G13" i="31" s="1"/>
  <c r="I12" i="31"/>
  <c r="S12" i="31"/>
  <c r="AD12" i="31" s="1"/>
  <c r="A11" i="31"/>
  <c r="J11" i="31"/>
  <c r="H11" i="31"/>
  <c r="B11" i="31"/>
  <c r="U6" i="30"/>
  <c r="U8" i="30" s="1"/>
  <c r="V6" i="30"/>
  <c r="V8" i="30" s="1"/>
  <c r="V9" i="30" s="1"/>
  <c r="X6" i="20"/>
  <c r="X8" i="20" s="1"/>
  <c r="X9" i="20" s="1"/>
  <c r="U6" i="20"/>
  <c r="U8" i="20" s="1"/>
  <c r="U9" i="20" s="1"/>
  <c r="V6" i="20"/>
  <c r="V8" i="20" s="1"/>
  <c r="V9" i="20" s="1"/>
  <c r="W6" i="20"/>
  <c r="W8" i="20" s="1"/>
  <c r="W9" i="20" s="1"/>
  <c r="AL8" i="31"/>
  <c r="AM8" i="31"/>
  <c r="AK8" i="31"/>
  <c r="AL9" i="31"/>
  <c r="AK9" i="31"/>
  <c r="AM9" i="31"/>
  <c r="Q9" i="29"/>
  <c r="L9" i="29"/>
  <c r="U13" i="29"/>
  <c r="W10" i="29"/>
  <c r="M9" i="29"/>
  <c r="W14" i="28"/>
  <c r="V11" i="28"/>
  <c r="X13" i="28"/>
  <c r="W13" i="28"/>
  <c r="BB29" i="28" s="1"/>
  <c r="L10" i="28"/>
  <c r="M10" i="28"/>
  <c r="U11" i="28"/>
  <c r="Q9" i="28"/>
  <c r="L9" i="28"/>
  <c r="M9" i="28"/>
  <c r="X6" i="30"/>
  <c r="X8" i="30" s="1"/>
  <c r="X9" i="30" s="1"/>
  <c r="W6" i="30"/>
  <c r="W8" i="30" s="1"/>
  <c r="W9" i="30" s="1"/>
  <c r="AM14" i="20"/>
  <c r="AK14" i="20"/>
  <c r="AL14" i="20"/>
  <c r="AM10" i="20"/>
  <c r="AL10" i="20"/>
  <c r="AK10" i="20"/>
  <c r="X10" i="20"/>
  <c r="AL8" i="20"/>
  <c r="AM8" i="20"/>
  <c r="AK8" i="20"/>
  <c r="AM10" i="30"/>
  <c r="AL10" i="30"/>
  <c r="AK10" i="30"/>
  <c r="W11" i="29" l="1"/>
  <c r="M11" i="29" s="1"/>
  <c r="V11" i="29"/>
  <c r="V12" i="29" s="1"/>
  <c r="V13" i="29" s="1"/>
  <c r="W11" i="34"/>
  <c r="L8" i="34"/>
  <c r="Q9" i="34" s="1"/>
  <c r="M8" i="34"/>
  <c r="X11" i="34"/>
  <c r="V10" i="34"/>
  <c r="M9" i="34"/>
  <c r="L9" i="34"/>
  <c r="X12" i="34"/>
  <c r="V11" i="34"/>
  <c r="U10" i="34"/>
  <c r="U10" i="35"/>
  <c r="W10" i="35"/>
  <c r="AL9" i="35"/>
  <c r="AK9" i="35"/>
  <c r="AM9" i="35"/>
  <c r="L9" i="35"/>
  <c r="Q10" i="35" s="1"/>
  <c r="J10" i="20"/>
  <c r="A10" i="20"/>
  <c r="B15" i="28"/>
  <c r="H15" i="28"/>
  <c r="G11" i="34"/>
  <c r="C12" i="34"/>
  <c r="I11" i="34"/>
  <c r="S11" i="34"/>
  <c r="AD11" i="34" s="1"/>
  <c r="C14" i="30"/>
  <c r="G13" i="30"/>
  <c r="I13" i="30"/>
  <c r="S13" i="30"/>
  <c r="AD13" i="30" s="1"/>
  <c r="R11" i="32"/>
  <c r="C12" i="32"/>
  <c r="S11" i="32"/>
  <c r="AD11" i="32" s="1"/>
  <c r="G11" i="32"/>
  <c r="I11" i="32"/>
  <c r="H10" i="29"/>
  <c r="B10" i="29"/>
  <c r="Q10" i="28"/>
  <c r="A10" i="33"/>
  <c r="J10" i="33"/>
  <c r="C17" i="28"/>
  <c r="G16" i="28"/>
  <c r="I16" i="28"/>
  <c r="S16" i="28"/>
  <c r="AD16" i="28" s="1"/>
  <c r="H10" i="34"/>
  <c r="B10" i="34"/>
  <c r="H12" i="30"/>
  <c r="B12" i="30"/>
  <c r="B10" i="32"/>
  <c r="H10" i="32"/>
  <c r="G11" i="29"/>
  <c r="C12" i="29"/>
  <c r="I11" i="29"/>
  <c r="S11" i="29"/>
  <c r="AD11" i="29" s="1"/>
  <c r="H10" i="20"/>
  <c r="B10" i="20"/>
  <c r="H10" i="33"/>
  <c r="B10" i="33"/>
  <c r="A15" i="28"/>
  <c r="J15" i="28"/>
  <c r="G11" i="20"/>
  <c r="C12" i="20"/>
  <c r="I11" i="20"/>
  <c r="S11" i="20"/>
  <c r="AD11" i="20" s="1"/>
  <c r="G11" i="33"/>
  <c r="C12" i="33"/>
  <c r="S11" i="33"/>
  <c r="AD11" i="33" s="1"/>
  <c r="I11" i="33"/>
  <c r="J10" i="34"/>
  <c r="A10" i="34"/>
  <c r="A12" i="30"/>
  <c r="J12" i="30"/>
  <c r="J10" i="32"/>
  <c r="A10" i="32"/>
  <c r="J10" i="29"/>
  <c r="A10" i="29"/>
  <c r="L11" i="29"/>
  <c r="M9" i="35"/>
  <c r="U10" i="31"/>
  <c r="U11" i="31" s="1"/>
  <c r="U12" i="31" s="1"/>
  <c r="L8" i="32"/>
  <c r="Q9" i="32" s="1"/>
  <c r="M8" i="32"/>
  <c r="A176" i="25"/>
  <c r="W10" i="32"/>
  <c r="W11" i="32" s="1"/>
  <c r="L9" i="32"/>
  <c r="M9" i="32"/>
  <c r="V11" i="32"/>
  <c r="X10" i="32"/>
  <c r="U11" i="32"/>
  <c r="L9" i="33"/>
  <c r="M8" i="33"/>
  <c r="L8" i="33"/>
  <c r="Q9" i="33" s="1"/>
  <c r="X10" i="33"/>
  <c r="M10" i="33" s="1"/>
  <c r="W11" i="33"/>
  <c r="W12" i="33" s="1"/>
  <c r="X11" i="33"/>
  <c r="X12" i="33" s="1"/>
  <c r="V12" i="33"/>
  <c r="U11" i="33"/>
  <c r="L8" i="31"/>
  <c r="Q9" i="31" s="1"/>
  <c r="V11" i="35"/>
  <c r="V12" i="35" s="1"/>
  <c r="V13" i="35" s="1"/>
  <c r="X11" i="35"/>
  <c r="M8" i="31"/>
  <c r="X9" i="31"/>
  <c r="X10" i="31" s="1"/>
  <c r="W10" i="31"/>
  <c r="W11" i="31" s="1"/>
  <c r="W12" i="31" s="1"/>
  <c r="V12" i="31"/>
  <c r="V13" i="31" s="1"/>
  <c r="V14" i="31" s="1"/>
  <c r="B11" i="35"/>
  <c r="H11" i="35"/>
  <c r="S12" i="35"/>
  <c r="AD12" i="35" s="1"/>
  <c r="C13" i="35"/>
  <c r="G13" i="35" s="1"/>
  <c r="I12" i="35"/>
  <c r="J11" i="35"/>
  <c r="A11" i="35"/>
  <c r="A12" i="31"/>
  <c r="J12" i="31"/>
  <c r="C14" i="31"/>
  <c r="G14" i="31" s="1"/>
  <c r="I13" i="31"/>
  <c r="S13" i="31"/>
  <c r="AD13" i="31" s="1"/>
  <c r="H12" i="31"/>
  <c r="B12" i="31"/>
  <c r="V10" i="30"/>
  <c r="U9" i="30"/>
  <c r="U10" i="30" s="1"/>
  <c r="M9" i="20"/>
  <c r="V10" i="20"/>
  <c r="V11" i="20" s="1"/>
  <c r="W10" i="20"/>
  <c r="L9" i="20"/>
  <c r="M8" i="20"/>
  <c r="L8" i="20"/>
  <c r="Q9" i="20" s="1"/>
  <c r="Q10" i="20" s="1"/>
  <c r="Q10" i="29"/>
  <c r="AK10" i="31"/>
  <c r="AM10" i="31"/>
  <c r="AL10" i="31"/>
  <c r="AL11" i="29"/>
  <c r="AM11" i="29"/>
  <c r="AK11" i="29"/>
  <c r="X13" i="29"/>
  <c r="X14" i="29" s="1"/>
  <c r="U14" i="29"/>
  <c r="U15" i="29" s="1"/>
  <c r="AK12" i="29"/>
  <c r="AM12" i="29"/>
  <c r="AL12" i="29"/>
  <c r="L10" i="29"/>
  <c r="M10" i="29"/>
  <c r="L11" i="28"/>
  <c r="M11" i="28"/>
  <c r="U12" i="28"/>
  <c r="X14" i="28"/>
  <c r="Q11" i="28"/>
  <c r="V12" i="28"/>
  <c r="W15" i="28"/>
  <c r="L8" i="30"/>
  <c r="Q9" i="30" s="1"/>
  <c r="X10" i="30"/>
  <c r="X11" i="30" s="1"/>
  <c r="W10" i="30"/>
  <c r="W11" i="30" s="1"/>
  <c r="M8" i="30"/>
  <c r="U10" i="20"/>
  <c r="X11" i="20"/>
  <c r="X12" i="20" s="1"/>
  <c r="V11" i="30"/>
  <c r="W12" i="34"/>
  <c r="W13" i="34" s="1"/>
  <c r="W12" i="29" l="1"/>
  <c r="V14" i="29"/>
  <c r="V15" i="29" s="1"/>
  <c r="Q10" i="34"/>
  <c r="V12" i="34"/>
  <c r="V13" i="34" s="1"/>
  <c r="X13" i="34"/>
  <c r="U11" i="34"/>
  <c r="M10" i="34"/>
  <c r="L10" i="34"/>
  <c r="L10" i="35"/>
  <c r="Q11" i="35" s="1"/>
  <c r="M10" i="35"/>
  <c r="U11" i="35"/>
  <c r="W11" i="35"/>
  <c r="W12" i="35" s="1"/>
  <c r="AM10" i="35"/>
  <c r="AL10" i="35"/>
  <c r="AK10" i="35"/>
  <c r="A11" i="20"/>
  <c r="J11" i="20"/>
  <c r="C13" i="29"/>
  <c r="G12" i="29"/>
  <c r="I12" i="29"/>
  <c r="S12" i="29"/>
  <c r="AD12" i="29" s="1"/>
  <c r="B11" i="32"/>
  <c r="H11" i="32"/>
  <c r="C13" i="33"/>
  <c r="S12" i="33"/>
  <c r="AD12" i="33" s="1"/>
  <c r="G12" i="33"/>
  <c r="I12" i="33"/>
  <c r="R12" i="33"/>
  <c r="G12" i="20"/>
  <c r="C13" i="20"/>
  <c r="S12" i="20"/>
  <c r="AD12" i="20" s="1"/>
  <c r="I12" i="20"/>
  <c r="H11" i="29"/>
  <c r="B11" i="29"/>
  <c r="A16" i="28"/>
  <c r="J16" i="28"/>
  <c r="A13" i="30"/>
  <c r="J13" i="30"/>
  <c r="J11" i="34"/>
  <c r="A11" i="34"/>
  <c r="H11" i="33"/>
  <c r="B11" i="33"/>
  <c r="H11" i="20"/>
  <c r="B11" i="20"/>
  <c r="H16" i="28"/>
  <c r="B16" i="28"/>
  <c r="R12" i="32"/>
  <c r="G12" i="32"/>
  <c r="C13" i="32"/>
  <c r="I12" i="32"/>
  <c r="S12" i="32"/>
  <c r="AD12" i="32" s="1"/>
  <c r="H13" i="30"/>
  <c r="B13" i="30"/>
  <c r="G12" i="34"/>
  <c r="C13" i="34"/>
  <c r="I12" i="34"/>
  <c r="S12" i="34"/>
  <c r="AD12" i="34" s="1"/>
  <c r="J11" i="33"/>
  <c r="A11" i="33"/>
  <c r="J11" i="29"/>
  <c r="A11" i="29"/>
  <c r="G17" i="28"/>
  <c r="C18" i="28"/>
  <c r="S17" i="28"/>
  <c r="AD17" i="28" s="1"/>
  <c r="I17" i="28"/>
  <c r="A11" i="32"/>
  <c r="J11" i="32"/>
  <c r="G14" i="30"/>
  <c r="C15" i="30"/>
  <c r="I14" i="30"/>
  <c r="S14" i="30"/>
  <c r="AD14" i="30" s="1"/>
  <c r="H11" i="34"/>
  <c r="B11" i="34"/>
  <c r="Q11" i="29"/>
  <c r="Q12" i="29" s="1"/>
  <c r="U13" i="31"/>
  <c r="U14" i="31" s="1"/>
  <c r="U15" i="31" s="1"/>
  <c r="Q10" i="33"/>
  <c r="L10" i="33"/>
  <c r="A177" i="25"/>
  <c r="R10" i="33"/>
  <c r="R9" i="33"/>
  <c r="Q10" i="32"/>
  <c r="W12" i="32"/>
  <c r="W13" i="32" s="1"/>
  <c r="M10" i="32"/>
  <c r="U12" i="32"/>
  <c r="U13" i="32" s="1"/>
  <c r="L10" i="32"/>
  <c r="X11" i="32"/>
  <c r="M11" i="32" s="1"/>
  <c r="V12" i="32"/>
  <c r="W13" i="33"/>
  <c r="V13" i="33"/>
  <c r="L11" i="33"/>
  <c r="M11" i="33"/>
  <c r="U12" i="33"/>
  <c r="X13" i="33"/>
  <c r="V14" i="35"/>
  <c r="X12" i="35"/>
  <c r="M10" i="31"/>
  <c r="L10" i="31"/>
  <c r="X11" i="31"/>
  <c r="X12" i="31" s="1"/>
  <c r="X13" i="31" s="1"/>
  <c r="M9" i="31"/>
  <c r="L9" i="31"/>
  <c r="Q10" i="31" s="1"/>
  <c r="A12" i="35"/>
  <c r="J12" i="35"/>
  <c r="B12" i="35"/>
  <c r="H12" i="35"/>
  <c r="S13" i="35"/>
  <c r="AD13" i="35" s="1"/>
  <c r="I13" i="35"/>
  <c r="C14" i="35"/>
  <c r="G14" i="35" s="1"/>
  <c r="B13" i="31"/>
  <c r="H13" i="31"/>
  <c r="J13" i="31"/>
  <c r="A13" i="31"/>
  <c r="C15" i="31"/>
  <c r="G15" i="31" s="1"/>
  <c r="S14" i="31"/>
  <c r="AD14" i="31" s="1"/>
  <c r="I14" i="31"/>
  <c r="M9" i="30"/>
  <c r="L9" i="30"/>
  <c r="Q10" i="30" s="1"/>
  <c r="U11" i="30"/>
  <c r="M11" i="30" s="1"/>
  <c r="M10" i="20"/>
  <c r="L10" i="20"/>
  <c r="Q11" i="20" s="1"/>
  <c r="V12" i="20"/>
  <c r="V13" i="20" s="1"/>
  <c r="W11" i="20"/>
  <c r="U11" i="20"/>
  <c r="U12" i="20" s="1"/>
  <c r="AM11" i="31"/>
  <c r="AK11" i="31"/>
  <c r="AL11" i="31"/>
  <c r="AL12" i="31"/>
  <c r="AM12" i="31"/>
  <c r="AK12" i="31"/>
  <c r="V15" i="31"/>
  <c r="W13" i="31"/>
  <c r="BB29" i="31" s="1"/>
  <c r="U16" i="31"/>
  <c r="AL13" i="29"/>
  <c r="AK13" i="29"/>
  <c r="AM13" i="29"/>
  <c r="U16" i="29"/>
  <c r="X15" i="29"/>
  <c r="W16" i="28"/>
  <c r="W17" i="28"/>
  <c r="V13" i="28"/>
  <c r="X15" i="28"/>
  <c r="L12" i="28"/>
  <c r="M12" i="28"/>
  <c r="Q12" i="28"/>
  <c r="U13" i="28"/>
  <c r="M10" i="30"/>
  <c r="L10" i="30"/>
  <c r="X13" i="20"/>
  <c r="V12" i="30"/>
  <c r="V13" i="30" s="1"/>
  <c r="W12" i="30"/>
  <c r="X12" i="30"/>
  <c r="W14" i="34"/>
  <c r="V14" i="34"/>
  <c r="BB29" i="34"/>
  <c r="L12" i="29" l="1"/>
  <c r="Q13" i="29" s="1"/>
  <c r="M12" i="29"/>
  <c r="W13" i="29"/>
  <c r="V16" i="29"/>
  <c r="Q11" i="34"/>
  <c r="W15" i="34"/>
  <c r="W16" i="34" s="1"/>
  <c r="X14" i="34"/>
  <c r="V15" i="34"/>
  <c r="U12" i="34"/>
  <c r="M11" i="34"/>
  <c r="L11" i="34"/>
  <c r="Q12" i="34" s="1"/>
  <c r="L11" i="35"/>
  <c r="Q12" i="35" s="1"/>
  <c r="M11" i="35"/>
  <c r="V15" i="35"/>
  <c r="V16" i="35" s="1"/>
  <c r="AK11" i="35"/>
  <c r="AM11" i="35"/>
  <c r="AL11" i="35"/>
  <c r="W13" i="35"/>
  <c r="AL12" i="35"/>
  <c r="AK12" i="35"/>
  <c r="AM12" i="35"/>
  <c r="U12" i="35"/>
  <c r="U13" i="35" s="1"/>
  <c r="U14" i="35" s="1"/>
  <c r="G15" i="30"/>
  <c r="C16" i="30"/>
  <c r="I15" i="30"/>
  <c r="S15" i="30"/>
  <c r="AD15" i="30" s="1"/>
  <c r="J12" i="34"/>
  <c r="A12" i="34"/>
  <c r="J12" i="32"/>
  <c r="A12" i="32"/>
  <c r="B12" i="20"/>
  <c r="H12" i="20"/>
  <c r="Q11" i="33"/>
  <c r="B14" i="30"/>
  <c r="H14" i="30"/>
  <c r="C19" i="28"/>
  <c r="G18" i="28"/>
  <c r="I18" i="28"/>
  <c r="S18" i="28"/>
  <c r="AD18" i="28" s="1"/>
  <c r="G13" i="34"/>
  <c r="C14" i="34"/>
  <c r="I13" i="34"/>
  <c r="S13" i="34"/>
  <c r="AD13" i="34" s="1"/>
  <c r="R13" i="32"/>
  <c r="C14" i="32"/>
  <c r="G13" i="32"/>
  <c r="I13" i="32"/>
  <c r="S13" i="32"/>
  <c r="AD13" i="32" s="1"/>
  <c r="J12" i="20"/>
  <c r="A12" i="20"/>
  <c r="G13" i="33"/>
  <c r="C14" i="33"/>
  <c r="I13" i="33"/>
  <c r="S13" i="33"/>
  <c r="AD13" i="33" s="1"/>
  <c r="R13" i="33"/>
  <c r="J12" i="29"/>
  <c r="A12" i="29"/>
  <c r="H17" i="28"/>
  <c r="B17" i="28"/>
  <c r="H12" i="34"/>
  <c r="B12" i="34"/>
  <c r="B12" i="32"/>
  <c r="H12" i="32"/>
  <c r="A12" i="33"/>
  <c r="J12" i="33"/>
  <c r="H12" i="29"/>
  <c r="B12" i="29"/>
  <c r="A14" i="30"/>
  <c r="J14" i="30"/>
  <c r="A17" i="28"/>
  <c r="J17" i="28"/>
  <c r="G13" i="20"/>
  <c r="C14" i="20"/>
  <c r="I13" i="20"/>
  <c r="S13" i="20"/>
  <c r="AD13" i="20" s="1"/>
  <c r="H12" i="33"/>
  <c r="B12" i="33"/>
  <c r="G13" i="29"/>
  <c r="C14" i="29"/>
  <c r="I13" i="29"/>
  <c r="S13" i="29"/>
  <c r="AD13" i="29" s="1"/>
  <c r="L12" i="31"/>
  <c r="Q11" i="31"/>
  <c r="L11" i="32"/>
  <c r="A178" i="25"/>
  <c r="AL13" i="32"/>
  <c r="AK13" i="32"/>
  <c r="AM13" i="32"/>
  <c r="BB29" i="32"/>
  <c r="W14" i="32"/>
  <c r="U14" i="32"/>
  <c r="U15" i="32" s="1"/>
  <c r="V13" i="32"/>
  <c r="X12" i="32"/>
  <c r="M12" i="32" s="1"/>
  <c r="Q11" i="32"/>
  <c r="Q12" i="33"/>
  <c r="L12" i="33"/>
  <c r="M12" i="33"/>
  <c r="U13" i="33"/>
  <c r="BB29" i="33"/>
  <c r="V14" i="33"/>
  <c r="V15" i="33" s="1"/>
  <c r="W14" i="33"/>
  <c r="X14" i="33"/>
  <c r="X15" i="33" s="1"/>
  <c r="M12" i="31"/>
  <c r="M11" i="31"/>
  <c r="L11" i="31"/>
  <c r="X13" i="35"/>
  <c r="X14" i="35" s="1"/>
  <c r="L13" i="31"/>
  <c r="S14" i="35"/>
  <c r="AD14" i="35" s="1"/>
  <c r="C15" i="35"/>
  <c r="G15" i="35" s="1"/>
  <c r="I14" i="35"/>
  <c r="J13" i="35"/>
  <c r="A13" i="35"/>
  <c r="H13" i="35"/>
  <c r="B13" i="35"/>
  <c r="J14" i="31"/>
  <c r="A14" i="31"/>
  <c r="S15" i="31"/>
  <c r="AD15" i="31" s="1"/>
  <c r="C16" i="31"/>
  <c r="G16" i="31" s="1"/>
  <c r="I15" i="31"/>
  <c r="H14" i="31"/>
  <c r="B14" i="31"/>
  <c r="L11" i="30"/>
  <c r="Q11" i="30"/>
  <c r="U12" i="30"/>
  <c r="M12" i="30" s="1"/>
  <c r="V14" i="20"/>
  <c r="L11" i="20"/>
  <c r="Q12" i="20" s="1"/>
  <c r="M11" i="20"/>
  <c r="W13" i="20"/>
  <c r="W14" i="20" s="1"/>
  <c r="W12" i="20"/>
  <c r="M12" i="20" s="1"/>
  <c r="AL13" i="31"/>
  <c r="AM13" i="31"/>
  <c r="AK13" i="31"/>
  <c r="W14" i="31"/>
  <c r="U17" i="31"/>
  <c r="U18" i="31" s="1"/>
  <c r="V16" i="31"/>
  <c r="X14" i="31"/>
  <c r="M13" i="31"/>
  <c r="AK14" i="29"/>
  <c r="AM14" i="29"/>
  <c r="AL14" i="29"/>
  <c r="U17" i="29"/>
  <c r="V17" i="29"/>
  <c r="V18" i="29" s="1"/>
  <c r="X16" i="29"/>
  <c r="X17" i="29" s="1"/>
  <c r="AL15" i="29"/>
  <c r="AM15" i="29"/>
  <c r="AK15" i="29"/>
  <c r="M13" i="28"/>
  <c r="L13" i="28"/>
  <c r="V14" i="28"/>
  <c r="W18" i="28"/>
  <c r="Q13" i="28"/>
  <c r="U14" i="28"/>
  <c r="X16" i="28"/>
  <c r="L12" i="20"/>
  <c r="AL15" i="20"/>
  <c r="AK15" i="20"/>
  <c r="AM15" i="20"/>
  <c r="AM16" i="20"/>
  <c r="AK16" i="20"/>
  <c r="AL16" i="20"/>
  <c r="X14" i="20"/>
  <c r="X15" i="20" s="1"/>
  <c r="U13" i="20"/>
  <c r="V15" i="20"/>
  <c r="V16" i="20" s="1"/>
  <c r="W13" i="30"/>
  <c r="W14" i="30" s="1"/>
  <c r="L12" i="30"/>
  <c r="V14" i="30"/>
  <c r="X13" i="30"/>
  <c r="W17" i="34"/>
  <c r="W18" i="34" s="1"/>
  <c r="V16" i="34"/>
  <c r="V17" i="34" s="1"/>
  <c r="V18" i="34" s="1"/>
  <c r="L13" i="29" l="1"/>
  <c r="Q14" i="29" s="1"/>
  <c r="BB29" i="29"/>
  <c r="M13" i="29"/>
  <c r="W14" i="29"/>
  <c r="L12" i="34"/>
  <c r="Q13" i="34" s="1"/>
  <c r="M12" i="34"/>
  <c r="U13" i="34"/>
  <c r="U14" i="34" s="1"/>
  <c r="X15" i="34"/>
  <c r="M12" i="35"/>
  <c r="L12" i="35"/>
  <c r="Q13" i="35" s="1"/>
  <c r="BB29" i="35"/>
  <c r="AL13" i="35"/>
  <c r="AK13" i="35"/>
  <c r="AM13" i="35"/>
  <c r="W14" i="35"/>
  <c r="M14" i="35" s="1"/>
  <c r="U15" i="35"/>
  <c r="R14" i="32"/>
  <c r="G14" i="32"/>
  <c r="C15" i="32"/>
  <c r="S14" i="32"/>
  <c r="AD14" i="32" s="1"/>
  <c r="I14" i="32"/>
  <c r="H18" i="28"/>
  <c r="B18" i="28"/>
  <c r="Q12" i="30"/>
  <c r="B13" i="20"/>
  <c r="H13" i="20"/>
  <c r="C15" i="33"/>
  <c r="I14" i="33"/>
  <c r="S14" i="33"/>
  <c r="AD14" i="33" s="1"/>
  <c r="G14" i="33"/>
  <c r="R14" i="33"/>
  <c r="H13" i="34"/>
  <c r="B13" i="34"/>
  <c r="C20" i="28"/>
  <c r="G19" i="28"/>
  <c r="I19" i="28"/>
  <c r="S19" i="28"/>
  <c r="AD19" i="28" s="1"/>
  <c r="A15" i="30"/>
  <c r="J15" i="30"/>
  <c r="J13" i="29"/>
  <c r="A13" i="29"/>
  <c r="B13" i="33"/>
  <c r="H13" i="33"/>
  <c r="J13" i="32"/>
  <c r="A13" i="32"/>
  <c r="G16" i="30"/>
  <c r="C17" i="30"/>
  <c r="I16" i="30"/>
  <c r="S16" i="30"/>
  <c r="AD16" i="30" s="1"/>
  <c r="C15" i="29"/>
  <c r="G14" i="29"/>
  <c r="I14" i="29"/>
  <c r="S14" i="29"/>
  <c r="AD14" i="29" s="1"/>
  <c r="J13" i="20"/>
  <c r="A13" i="20"/>
  <c r="H13" i="32"/>
  <c r="B13" i="32"/>
  <c r="J13" i="34"/>
  <c r="A13" i="34"/>
  <c r="A18" i="28"/>
  <c r="J18" i="28"/>
  <c r="H15" i="30"/>
  <c r="B15" i="30"/>
  <c r="H13" i="29"/>
  <c r="B13" i="29"/>
  <c r="C15" i="20"/>
  <c r="G14" i="20"/>
  <c r="I14" i="20"/>
  <c r="S14" i="20"/>
  <c r="AD14" i="20" s="1"/>
  <c r="A13" i="33"/>
  <c r="J13" i="33"/>
  <c r="G14" i="34"/>
  <c r="C15" i="34"/>
  <c r="I14" i="34"/>
  <c r="S14" i="34"/>
  <c r="AD14" i="34" s="1"/>
  <c r="Q12" i="32"/>
  <c r="Q12" i="31"/>
  <c r="Q13" i="31" s="1"/>
  <c r="Q14" i="31" s="1"/>
  <c r="X13" i="32"/>
  <c r="M13" i="32" s="1"/>
  <c r="A179" i="25"/>
  <c r="R8" i="33"/>
  <c r="W15" i="32"/>
  <c r="W16" i="32" s="1"/>
  <c r="AM16" i="32" s="1"/>
  <c r="AL14" i="32"/>
  <c r="AK14" i="32"/>
  <c r="AM14" i="32"/>
  <c r="U16" i="32"/>
  <c r="V14" i="32"/>
  <c r="V15" i="32" s="1"/>
  <c r="L13" i="32"/>
  <c r="X14" i="32"/>
  <c r="X15" i="32" s="1"/>
  <c r="L15" i="32" s="1"/>
  <c r="L12" i="32"/>
  <c r="V16" i="33"/>
  <c r="V17" i="33" s="1"/>
  <c r="V18" i="33" s="1"/>
  <c r="W15" i="33"/>
  <c r="M13" i="33"/>
  <c r="L13" i="33"/>
  <c r="U14" i="33"/>
  <c r="X16" i="33"/>
  <c r="X17" i="33" s="1"/>
  <c r="Q13" i="33"/>
  <c r="X15" i="35"/>
  <c r="L13" i="35"/>
  <c r="M13" i="35"/>
  <c r="V17" i="35"/>
  <c r="W15" i="31"/>
  <c r="W16" i="31" s="1"/>
  <c r="W17" i="31" s="1"/>
  <c r="J14" i="35"/>
  <c r="A14" i="35"/>
  <c r="H14" i="35"/>
  <c r="B14" i="35"/>
  <c r="S15" i="35"/>
  <c r="AD15" i="35" s="1"/>
  <c r="I15" i="35"/>
  <c r="C16" i="35"/>
  <c r="G16" i="35" s="1"/>
  <c r="J15" i="31"/>
  <c r="A15" i="31"/>
  <c r="B15" i="31"/>
  <c r="H15" i="31"/>
  <c r="C17" i="31"/>
  <c r="G17" i="31" s="1"/>
  <c r="I16" i="31"/>
  <c r="S16" i="31"/>
  <c r="AD16" i="31" s="1"/>
  <c r="U13" i="30"/>
  <c r="M13" i="30" s="1"/>
  <c r="AK14" i="30"/>
  <c r="AL14" i="30"/>
  <c r="AM14" i="30"/>
  <c r="W15" i="20"/>
  <c r="W16" i="20" s="1"/>
  <c r="BB29" i="20"/>
  <c r="AK16" i="31"/>
  <c r="AM16" i="31"/>
  <c r="AL16" i="31"/>
  <c r="AM15" i="31"/>
  <c r="AK15" i="31"/>
  <c r="AL15" i="31"/>
  <c r="AK14" i="31"/>
  <c r="AM14" i="31"/>
  <c r="AL14" i="31"/>
  <c r="M14" i="31"/>
  <c r="L14" i="31"/>
  <c r="X15" i="31"/>
  <c r="U19" i="31"/>
  <c r="V17" i="31"/>
  <c r="U18" i="29"/>
  <c r="AM16" i="29"/>
  <c r="AL16" i="29"/>
  <c r="AK16" i="29"/>
  <c r="X18" i="29"/>
  <c r="X19" i="29" s="1"/>
  <c r="X20" i="29" s="1"/>
  <c r="X21" i="29" s="1"/>
  <c r="X22" i="29" s="1"/>
  <c r="X23" i="29" s="1"/>
  <c r="X24" i="29" s="1"/>
  <c r="X25" i="29" s="1"/>
  <c r="V19" i="29"/>
  <c r="X17" i="28"/>
  <c r="W19" i="28"/>
  <c r="W20" i="28" s="1"/>
  <c r="Q14" i="28"/>
  <c r="L14" i="28"/>
  <c r="M14" i="28"/>
  <c r="V16" i="28"/>
  <c r="V17" i="28" s="1"/>
  <c r="V15" i="28"/>
  <c r="U15" i="28"/>
  <c r="V17" i="20"/>
  <c r="V18" i="20" s="1"/>
  <c r="V19" i="20" s="1"/>
  <c r="V20" i="20" s="1"/>
  <c r="V21" i="20" s="1"/>
  <c r="V22" i="20" s="1"/>
  <c r="V23" i="20" s="1"/>
  <c r="V24" i="20" s="1"/>
  <c r="V25" i="20" s="1"/>
  <c r="V26" i="20" s="1"/>
  <c r="V27" i="20" s="1"/>
  <c r="V28" i="20" s="1"/>
  <c r="V29" i="20" s="1"/>
  <c r="V30" i="20" s="1"/>
  <c r="V31" i="20" s="1"/>
  <c r="V32" i="20" s="1"/>
  <c r="V33" i="20" s="1"/>
  <c r="V34" i="20" s="1"/>
  <c r="V35" i="20" s="1"/>
  <c r="V36" i="20" s="1"/>
  <c r="V37" i="20" s="1"/>
  <c r="V38" i="20" s="1"/>
  <c r="V39" i="20" s="1"/>
  <c r="V40" i="20" s="1"/>
  <c r="V41" i="20" s="1"/>
  <c r="V42" i="20" s="1"/>
  <c r="V43" i="20" s="1"/>
  <c r="V44" i="20" s="1"/>
  <c r="V45" i="20" s="1"/>
  <c r="V46" i="20" s="1"/>
  <c r="V47" i="20" s="1"/>
  <c r="V48" i="20" s="1"/>
  <c r="M13" i="20"/>
  <c r="L13" i="20"/>
  <c r="U14" i="20"/>
  <c r="AL17" i="20"/>
  <c r="AM17" i="20"/>
  <c r="AK17" i="20"/>
  <c r="X16" i="20"/>
  <c r="Q13" i="20"/>
  <c r="X14" i="30"/>
  <c r="V15" i="30"/>
  <c r="V16" i="30" s="1"/>
  <c r="L13" i="30"/>
  <c r="W15" i="30"/>
  <c r="Q13" i="30"/>
  <c r="BB29" i="30"/>
  <c r="W19" i="34"/>
  <c r="V19" i="34"/>
  <c r="L14" i="29" l="1"/>
  <c r="Q15" i="29" s="1"/>
  <c r="M14" i="29"/>
  <c r="W15" i="29"/>
  <c r="U19" i="29"/>
  <c r="U15" i="34"/>
  <c r="M14" i="34"/>
  <c r="X16" i="34"/>
  <c r="L14" i="34"/>
  <c r="L13" i="34"/>
  <c r="Q14" i="34" s="1"/>
  <c r="M13" i="34"/>
  <c r="X17" i="34"/>
  <c r="X18" i="34" s="1"/>
  <c r="L14" i="35"/>
  <c r="V18" i="35"/>
  <c r="V19" i="35" s="1"/>
  <c r="V20" i="35" s="1"/>
  <c r="V21" i="35" s="1"/>
  <c r="V22" i="35" s="1"/>
  <c r="V23" i="35" s="1"/>
  <c r="V24" i="35" s="1"/>
  <c r="V25" i="35" s="1"/>
  <c r="V26" i="35" s="1"/>
  <c r="V27" i="35" s="1"/>
  <c r="V28" i="35" s="1"/>
  <c r="V29" i="35" s="1"/>
  <c r="V30" i="35" s="1"/>
  <c r="V31" i="35" s="1"/>
  <c r="V32" i="35" s="1"/>
  <c r="V33" i="35" s="1"/>
  <c r="V34" i="35" s="1"/>
  <c r="V35" i="35" s="1"/>
  <c r="V36" i="35" s="1"/>
  <c r="V37" i="35" s="1"/>
  <c r="V38" i="35" s="1"/>
  <c r="V39" i="35" s="1"/>
  <c r="V40" i="35" s="1"/>
  <c r="V41" i="35" s="1"/>
  <c r="V42" i="35" s="1"/>
  <c r="V43" i="35" s="1"/>
  <c r="V44" i="35" s="1"/>
  <c r="V45" i="35" s="1"/>
  <c r="V46" i="35" s="1"/>
  <c r="V47" i="35" s="1"/>
  <c r="V48" i="35" s="1"/>
  <c r="V49" i="35" s="1"/>
  <c r="V50" i="35" s="1"/>
  <c r="V51" i="35" s="1"/>
  <c r="V52" i="35" s="1"/>
  <c r="V53" i="35" s="1"/>
  <c r="V54" i="35" s="1"/>
  <c r="V55" i="35" s="1"/>
  <c r="V56" i="35" s="1"/>
  <c r="V57" i="35" s="1"/>
  <c r="V58" i="35" s="1"/>
  <c r="V59" i="35" s="1"/>
  <c r="V60" i="35" s="1"/>
  <c r="V61" i="35" s="1"/>
  <c r="V62" i="35" s="1"/>
  <c r="V63" i="35" s="1"/>
  <c r="V64" i="35" s="1"/>
  <c r="V65" i="35" s="1"/>
  <c r="V66" i="35" s="1"/>
  <c r="V67" i="35" s="1"/>
  <c r="V68" i="35" s="1"/>
  <c r="V69" i="35" s="1"/>
  <c r="V70" i="35" s="1"/>
  <c r="V71" i="35" s="1"/>
  <c r="V72" i="35" s="1"/>
  <c r="V73" i="35" s="1"/>
  <c r="V74" i="35" s="1"/>
  <c r="V75" i="35" s="1"/>
  <c r="V76" i="35" s="1"/>
  <c r="V77" i="35" s="1"/>
  <c r="V78" i="35" s="1"/>
  <c r="V79" i="35" s="1"/>
  <c r="V80" i="35" s="1"/>
  <c r="V81" i="35" s="1"/>
  <c r="V82" i="35" s="1"/>
  <c r="V83" i="35" s="1"/>
  <c r="V84" i="35" s="1"/>
  <c r="V85" i="35" s="1"/>
  <c r="V86" i="35" s="1"/>
  <c r="V87" i="35" s="1"/>
  <c r="V88" i="35" s="1"/>
  <c r="V89" i="35" s="1"/>
  <c r="V90" i="35" s="1"/>
  <c r="V91" i="35" s="1"/>
  <c r="V92" i="35" s="1"/>
  <c r="V93" i="35" s="1"/>
  <c r="V94" i="35" s="1"/>
  <c r="V95" i="35" s="1"/>
  <c r="V96" i="35" s="1"/>
  <c r="V97" i="35" s="1"/>
  <c r="V98" i="35" s="1"/>
  <c r="V99" i="35" s="1"/>
  <c r="V100" i="35" s="1"/>
  <c r="V101" i="35" s="1"/>
  <c r="V102" i="35" s="1"/>
  <c r="V103" i="35" s="1"/>
  <c r="V104" i="35" s="1"/>
  <c r="V105" i="35" s="1"/>
  <c r="V106" i="35" s="1"/>
  <c r="V107" i="35" s="1"/>
  <c r="V108" i="35" s="1"/>
  <c r="V109" i="35" s="1"/>
  <c r="V110" i="35" s="1"/>
  <c r="V111" i="35" s="1"/>
  <c r="V112" i="35" s="1"/>
  <c r="V113" i="35" s="1"/>
  <c r="V114" i="35" s="1"/>
  <c r="V115" i="35" s="1"/>
  <c r="V116" i="35" s="1"/>
  <c r="V117" i="35" s="1"/>
  <c r="V118" i="35" s="1"/>
  <c r="V119" i="35" s="1"/>
  <c r="V120" i="35" s="1"/>
  <c r="V121" i="35" s="1"/>
  <c r="V122" i="35" s="1"/>
  <c r="V123" i="35" s="1"/>
  <c r="V124" i="35" s="1"/>
  <c r="V125" i="35" s="1"/>
  <c r="V126" i="35" s="1"/>
  <c r="V127" i="35" s="1"/>
  <c r="V128" i="35" s="1"/>
  <c r="V129" i="35" s="1"/>
  <c r="V130" i="35" s="1"/>
  <c r="V131" i="35" s="1"/>
  <c r="V132" i="35" s="1"/>
  <c r="V133" i="35" s="1"/>
  <c r="V134" i="35" s="1"/>
  <c r="V135" i="35" s="1"/>
  <c r="V136" i="35" s="1"/>
  <c r="V137" i="35" s="1"/>
  <c r="V138" i="35" s="1"/>
  <c r="V139" i="35" s="1"/>
  <c r="V140" i="35" s="1"/>
  <c r="V141" i="35" s="1"/>
  <c r="V142" i="35" s="1"/>
  <c r="V143" i="35" s="1"/>
  <c r="V144" i="35" s="1"/>
  <c r="V145" i="35" s="1"/>
  <c r="V146" i="35" s="1"/>
  <c r="V147" i="35" s="1"/>
  <c r="V148" i="35" s="1"/>
  <c r="V149" i="35" s="1"/>
  <c r="V150" i="35" s="1"/>
  <c r="V151" i="35" s="1"/>
  <c r="V152" i="35" s="1"/>
  <c r="V153" i="35" s="1"/>
  <c r="V154" i="35" s="1"/>
  <c r="V155" i="35" s="1"/>
  <c r="V156" i="35" s="1"/>
  <c r="V157" i="35" s="1"/>
  <c r="V158" i="35" s="1"/>
  <c r="V159" i="35" s="1"/>
  <c r="V160" i="35" s="1"/>
  <c r="V161" i="35" s="1"/>
  <c r="V162" i="35" s="1"/>
  <c r="V163" i="35" s="1"/>
  <c r="V164" i="35" s="1"/>
  <c r="V165" i="35" s="1"/>
  <c r="V166" i="35" s="1"/>
  <c r="V167" i="35" s="1"/>
  <c r="V168" i="35" s="1"/>
  <c r="V169" i="35" s="1"/>
  <c r="V170" i="35" s="1"/>
  <c r="V171" i="35" s="1"/>
  <c r="V172" i="35" s="1"/>
  <c r="V173" i="35" s="1"/>
  <c r="V174" i="35" s="1"/>
  <c r="V175" i="35" s="1"/>
  <c r="V176" i="35" s="1"/>
  <c r="V177" i="35" s="1"/>
  <c r="V178" i="35" s="1"/>
  <c r="V179" i="35" s="1"/>
  <c r="V180" i="35" s="1"/>
  <c r="V181" i="35" s="1"/>
  <c r="V182" i="35" s="1"/>
  <c r="V183" i="35" s="1"/>
  <c r="V184" i="35" s="1"/>
  <c r="V185" i="35" s="1"/>
  <c r="V186" i="35" s="1"/>
  <c r="V187" i="35" s="1"/>
  <c r="V188" i="35" s="1"/>
  <c r="V189" i="35" s="1"/>
  <c r="V190" i="35" s="1"/>
  <c r="V191" i="35" s="1"/>
  <c r="V192" i="35" s="1"/>
  <c r="V193" i="35" s="1"/>
  <c r="V194" i="35" s="1"/>
  <c r="V195" i="35" s="1"/>
  <c r="V196" i="35" s="1"/>
  <c r="V197" i="35" s="1"/>
  <c r="V198" i="35" s="1"/>
  <c r="V199" i="35" s="1"/>
  <c r="V200" i="35" s="1"/>
  <c r="V201" i="35" s="1"/>
  <c r="V202" i="35" s="1"/>
  <c r="V203" i="35" s="1"/>
  <c r="V204" i="35" s="1"/>
  <c r="V205" i="35" s="1"/>
  <c r="V206" i="35" s="1"/>
  <c r="V207" i="35" s="1"/>
  <c r="V208" i="35" s="1"/>
  <c r="V209" i="35" s="1"/>
  <c r="V210" i="35" s="1"/>
  <c r="AK14" i="35"/>
  <c r="AM14" i="35"/>
  <c r="AL14" i="35"/>
  <c r="U16" i="35"/>
  <c r="U17" i="35" s="1"/>
  <c r="W15" i="35"/>
  <c r="M15" i="35" s="1"/>
  <c r="J14" i="34"/>
  <c r="A14" i="34"/>
  <c r="B14" i="20"/>
  <c r="H14" i="20"/>
  <c r="G15" i="29"/>
  <c r="C16" i="29"/>
  <c r="S15" i="29"/>
  <c r="AD15" i="29" s="1"/>
  <c r="I15" i="29"/>
  <c r="H16" i="30"/>
  <c r="B16" i="30"/>
  <c r="R15" i="32"/>
  <c r="C16" i="32"/>
  <c r="G15" i="32"/>
  <c r="I15" i="32"/>
  <c r="S15" i="32"/>
  <c r="AD15" i="32" s="1"/>
  <c r="G15" i="34"/>
  <c r="C16" i="34"/>
  <c r="S15" i="34"/>
  <c r="AD15" i="34" s="1"/>
  <c r="I15" i="34"/>
  <c r="G15" i="20"/>
  <c r="C16" i="20"/>
  <c r="I15" i="20"/>
  <c r="S15" i="20"/>
  <c r="AD15" i="20" s="1"/>
  <c r="J19" i="28"/>
  <c r="A19" i="28"/>
  <c r="A14" i="33"/>
  <c r="J14" i="33"/>
  <c r="H14" i="32"/>
  <c r="B14" i="32"/>
  <c r="H14" i="34"/>
  <c r="B14" i="34"/>
  <c r="A14" i="29"/>
  <c r="J14" i="29"/>
  <c r="A16" i="30"/>
  <c r="J16" i="30"/>
  <c r="H19" i="28"/>
  <c r="B19" i="28"/>
  <c r="G15" i="33"/>
  <c r="C16" i="33"/>
  <c r="I15" i="33"/>
  <c r="S15" i="33"/>
  <c r="AD15" i="33" s="1"/>
  <c r="R15" i="33"/>
  <c r="J14" i="32"/>
  <c r="A14" i="32"/>
  <c r="A14" i="20"/>
  <c r="J14" i="20"/>
  <c r="B14" i="29"/>
  <c r="H14" i="29"/>
  <c r="C18" i="30"/>
  <c r="G17" i="30"/>
  <c r="I17" i="30"/>
  <c r="S17" i="30"/>
  <c r="AD17" i="30" s="1"/>
  <c r="C21" i="28"/>
  <c r="G20" i="28"/>
  <c r="I20" i="28"/>
  <c r="S20" i="28"/>
  <c r="AD20" i="28" s="1"/>
  <c r="B14" i="33"/>
  <c r="H14" i="33"/>
  <c r="AK15" i="32"/>
  <c r="AM15" i="32"/>
  <c r="AL15" i="32"/>
  <c r="A180" i="25"/>
  <c r="M15" i="32"/>
  <c r="AK16" i="32"/>
  <c r="AL16" i="32"/>
  <c r="W17" i="32"/>
  <c r="AK17" i="32" s="1"/>
  <c r="L14" i="32"/>
  <c r="M14" i="32"/>
  <c r="X16" i="32"/>
  <c r="M16" i="32" s="1"/>
  <c r="V16" i="32"/>
  <c r="U17" i="32"/>
  <c r="Q13" i="32"/>
  <c r="Q14" i="32" s="1"/>
  <c r="V19" i="33"/>
  <c r="X18" i="33"/>
  <c r="M14" i="33"/>
  <c r="L14" i="33"/>
  <c r="U15" i="33"/>
  <c r="W16" i="33"/>
  <c r="Q14" i="33"/>
  <c r="M15" i="31"/>
  <c r="X16" i="35"/>
  <c r="Q14" i="35"/>
  <c r="Q15" i="35" s="1"/>
  <c r="L15" i="31"/>
  <c r="S16" i="35"/>
  <c r="AD16" i="35" s="1"/>
  <c r="I16" i="35"/>
  <c r="C17" i="35"/>
  <c r="G17" i="35" s="1"/>
  <c r="J15" i="35"/>
  <c r="A15" i="35"/>
  <c r="H15" i="35"/>
  <c r="B15" i="35"/>
  <c r="B16" i="31"/>
  <c r="H16" i="31"/>
  <c r="C18" i="31"/>
  <c r="G18" i="31" s="1"/>
  <c r="I17" i="31"/>
  <c r="S17" i="31"/>
  <c r="AD17" i="31" s="1"/>
  <c r="A16" i="31"/>
  <c r="J16" i="31"/>
  <c r="U14" i="30"/>
  <c r="U15" i="30"/>
  <c r="AK15" i="30"/>
  <c r="AL15" i="30"/>
  <c r="AM15" i="30"/>
  <c r="W17" i="20"/>
  <c r="AM17" i="31"/>
  <c r="AK17" i="31"/>
  <c r="AL17" i="31"/>
  <c r="W18" i="31"/>
  <c r="Q15" i="31"/>
  <c r="U20" i="31"/>
  <c r="V18" i="31"/>
  <c r="X16" i="31"/>
  <c r="X26" i="29"/>
  <c r="X27" i="29" s="1"/>
  <c r="X28" i="29" s="1"/>
  <c r="X29" i="29" s="1"/>
  <c r="X30" i="29" s="1"/>
  <c r="X31" i="29" s="1"/>
  <c r="X32" i="29" s="1"/>
  <c r="X33" i="29" s="1"/>
  <c r="X34" i="29" s="1"/>
  <c r="X35" i="29" s="1"/>
  <c r="X36" i="29" s="1"/>
  <c r="X37" i="29" s="1"/>
  <c r="X38" i="29" s="1"/>
  <c r="X39" i="29" s="1"/>
  <c r="X40" i="29" s="1"/>
  <c r="X41" i="29" s="1"/>
  <c r="X42" i="29" s="1"/>
  <c r="X43" i="29" s="1"/>
  <c r="X44" i="29" s="1"/>
  <c r="X45" i="29" s="1"/>
  <c r="X46" i="29" s="1"/>
  <c r="X47" i="29" s="1"/>
  <c r="X48" i="29" s="1"/>
  <c r="X49" i="29" s="1"/>
  <c r="X50" i="29" s="1"/>
  <c r="X51" i="29" s="1"/>
  <c r="X52" i="29" s="1"/>
  <c r="X53" i="29" s="1"/>
  <c r="X54" i="29" s="1"/>
  <c r="X55" i="29" s="1"/>
  <c r="X56" i="29" s="1"/>
  <c r="X57" i="29" s="1"/>
  <c r="X58" i="29" s="1"/>
  <c r="X59" i="29" s="1"/>
  <c r="X60" i="29" s="1"/>
  <c r="X61" i="29" s="1"/>
  <c r="X62" i="29" s="1"/>
  <c r="X63" i="29" s="1"/>
  <c r="X64" i="29" s="1"/>
  <c r="X65" i="29" s="1"/>
  <c r="X66" i="29" s="1"/>
  <c r="X67" i="29" s="1"/>
  <c r="X68" i="29" s="1"/>
  <c r="X69" i="29" s="1"/>
  <c r="X70" i="29" s="1"/>
  <c r="X71" i="29" s="1"/>
  <c r="X72" i="29" s="1"/>
  <c r="X73" i="29" s="1"/>
  <c r="X74" i="29" s="1"/>
  <c r="X75" i="29" s="1"/>
  <c r="X76" i="29" s="1"/>
  <c r="X77" i="29" s="1"/>
  <c r="X78" i="29" s="1"/>
  <c r="X79" i="29" s="1"/>
  <c r="X80" i="29" s="1"/>
  <c r="X81" i="29" s="1"/>
  <c r="X82" i="29" s="1"/>
  <c r="X83" i="29" s="1"/>
  <c r="X84" i="29" s="1"/>
  <c r="X85" i="29" s="1"/>
  <c r="X86" i="29" s="1"/>
  <c r="X87" i="29" s="1"/>
  <c r="X88" i="29" s="1"/>
  <c r="X89" i="29" s="1"/>
  <c r="X90" i="29" s="1"/>
  <c r="X91" i="29" s="1"/>
  <c r="X92" i="29" s="1"/>
  <c r="X93" i="29" s="1"/>
  <c r="X94" i="29" s="1"/>
  <c r="X95" i="29" s="1"/>
  <c r="X96" i="29" s="1"/>
  <c r="X97" i="29" s="1"/>
  <c r="X98" i="29" s="1"/>
  <c r="X99" i="29" s="1"/>
  <c r="X100" i="29" s="1"/>
  <c r="X101" i="29" s="1"/>
  <c r="X102" i="29" s="1"/>
  <c r="X103" i="29" s="1"/>
  <c r="X104" i="29" s="1"/>
  <c r="X105" i="29" s="1"/>
  <c r="X106" i="29" s="1"/>
  <c r="X107" i="29" s="1"/>
  <c r="X108" i="29" s="1"/>
  <c r="X109" i="29" s="1"/>
  <c r="X110" i="29" s="1"/>
  <c r="X111" i="29" s="1"/>
  <c r="X112" i="29" s="1"/>
  <c r="X113" i="29" s="1"/>
  <c r="X114" i="29" s="1"/>
  <c r="X115" i="29" s="1"/>
  <c r="X116" i="29" s="1"/>
  <c r="X117" i="29" s="1"/>
  <c r="X118" i="29" s="1"/>
  <c r="X119" i="29" s="1"/>
  <c r="X120" i="29" s="1"/>
  <c r="X121" i="29" s="1"/>
  <c r="X122" i="29" s="1"/>
  <c r="X123" i="29" s="1"/>
  <c r="X124" i="29" s="1"/>
  <c r="X125" i="29" s="1"/>
  <c r="X126" i="29" s="1"/>
  <c r="X127" i="29" s="1"/>
  <c r="X128" i="29" s="1"/>
  <c r="X129" i="29" s="1"/>
  <c r="X130" i="29" s="1"/>
  <c r="X131" i="29" s="1"/>
  <c r="X132" i="29" s="1"/>
  <c r="X133" i="29" s="1"/>
  <c r="X134" i="29" s="1"/>
  <c r="X135" i="29" s="1"/>
  <c r="X136" i="29" s="1"/>
  <c r="X137" i="29" s="1"/>
  <c r="X138" i="29" s="1"/>
  <c r="X139" i="29" s="1"/>
  <c r="X140" i="29" s="1"/>
  <c r="X141" i="29" s="1"/>
  <c r="X142" i="29" s="1"/>
  <c r="X143" i="29" s="1"/>
  <c r="X144" i="29" s="1"/>
  <c r="X145" i="29" s="1"/>
  <c r="X146" i="29" s="1"/>
  <c r="X147" i="29" s="1"/>
  <c r="X148" i="29" s="1"/>
  <c r="X149" i="29" s="1"/>
  <c r="X150" i="29" s="1"/>
  <c r="X151" i="29" s="1"/>
  <c r="X152" i="29" s="1"/>
  <c r="X153" i="29" s="1"/>
  <c r="X154" i="29" s="1"/>
  <c r="X155" i="29" s="1"/>
  <c r="X156" i="29" s="1"/>
  <c r="X157" i="29" s="1"/>
  <c r="X158" i="29" s="1"/>
  <c r="X159" i="29" s="1"/>
  <c r="X160" i="29" s="1"/>
  <c r="X161" i="29" s="1"/>
  <c r="X162" i="29" s="1"/>
  <c r="X163" i="29" s="1"/>
  <c r="X164" i="29" s="1"/>
  <c r="X165" i="29" s="1"/>
  <c r="X166" i="29" s="1"/>
  <c r="X167" i="29" s="1"/>
  <c r="X168" i="29" s="1"/>
  <c r="X169" i="29" s="1"/>
  <c r="X170" i="29" s="1"/>
  <c r="X171" i="29" s="1"/>
  <c r="X172" i="29" s="1"/>
  <c r="X173" i="29" s="1"/>
  <c r="X174" i="29" s="1"/>
  <c r="X175" i="29" s="1"/>
  <c r="X176" i="29" s="1"/>
  <c r="X177" i="29" s="1"/>
  <c r="X178" i="29" s="1"/>
  <c r="X179" i="29" s="1"/>
  <c r="X180" i="29" s="1"/>
  <c r="X181" i="29" s="1"/>
  <c r="X182" i="29" s="1"/>
  <c r="X183" i="29" s="1"/>
  <c r="X184" i="29" s="1"/>
  <c r="X185" i="29" s="1"/>
  <c r="X186" i="29" s="1"/>
  <c r="X187" i="29" s="1"/>
  <c r="X188" i="29" s="1"/>
  <c r="X189" i="29" s="1"/>
  <c r="X190" i="29" s="1"/>
  <c r="X191" i="29" s="1"/>
  <c r="X192" i="29" s="1"/>
  <c r="X193" i="29" s="1"/>
  <c r="X194" i="29" s="1"/>
  <c r="X195" i="29" s="1"/>
  <c r="X196" i="29" s="1"/>
  <c r="X197" i="29" s="1"/>
  <c r="X198" i="29" s="1"/>
  <c r="X199" i="29" s="1"/>
  <c r="X200" i="29" s="1"/>
  <c r="X201" i="29" s="1"/>
  <c r="X202" i="29" s="1"/>
  <c r="X203" i="29" s="1"/>
  <c r="X204" i="29" s="1"/>
  <c r="X205" i="29" s="1"/>
  <c r="X206" i="29" s="1"/>
  <c r="X207" i="29" s="1"/>
  <c r="X208" i="29" s="1"/>
  <c r="X209" i="29" s="1"/>
  <c r="X210" i="29" s="1"/>
  <c r="X211" i="29" s="1"/>
  <c r="X212" i="29" s="1"/>
  <c r="X213" i="29" s="1"/>
  <c r="X214" i="29" s="1"/>
  <c r="X215" i="29" s="1"/>
  <c r="X216" i="29" s="1"/>
  <c r="X217" i="29" s="1"/>
  <c r="X218" i="29" s="1"/>
  <c r="X219" i="29" s="1"/>
  <c r="X220" i="29" s="1"/>
  <c r="X221" i="29" s="1"/>
  <c r="X222" i="29" s="1"/>
  <c r="X223" i="29" s="1"/>
  <c r="X224" i="29" s="1"/>
  <c r="X225" i="29" s="1"/>
  <c r="X226" i="29" s="1"/>
  <c r="X227" i="29" s="1"/>
  <c r="X228" i="29" s="1"/>
  <c r="X229" i="29" s="1"/>
  <c r="X230" i="29" s="1"/>
  <c r="X231" i="29" s="1"/>
  <c r="X232" i="29" s="1"/>
  <c r="X233" i="29" s="1"/>
  <c r="X234" i="29" s="1"/>
  <c r="X235" i="29" s="1"/>
  <c r="X236" i="29" s="1"/>
  <c r="X237" i="29" s="1"/>
  <c r="X238" i="29" s="1"/>
  <c r="X239" i="29" s="1"/>
  <c r="X240" i="29" s="1"/>
  <c r="X241" i="29" s="1"/>
  <c r="X242" i="29" s="1"/>
  <c r="X243" i="29" s="1"/>
  <c r="X244" i="29" s="1"/>
  <c r="X245" i="29" s="1"/>
  <c r="X246" i="29" s="1"/>
  <c r="X247" i="29" s="1"/>
  <c r="X248" i="29" s="1"/>
  <c r="X249" i="29" s="1"/>
  <c r="X250" i="29" s="1"/>
  <c r="X251" i="29" s="1"/>
  <c r="X252" i="29" s="1"/>
  <c r="X253" i="29" s="1"/>
  <c r="X254" i="29" s="1"/>
  <c r="X255" i="29" s="1"/>
  <c r="X256" i="29" s="1"/>
  <c r="X257" i="29" s="1"/>
  <c r="X258" i="29" s="1"/>
  <c r="X259" i="29" s="1"/>
  <c r="X260" i="29" s="1"/>
  <c r="X261" i="29" s="1"/>
  <c r="X262" i="29" s="1"/>
  <c r="X263" i="29" s="1"/>
  <c r="X264" i="29" s="1"/>
  <c r="X265" i="29" s="1"/>
  <c r="X266" i="29" s="1"/>
  <c r="X267" i="29" s="1"/>
  <c r="X268" i="29" s="1"/>
  <c r="X269" i="29" s="1"/>
  <c r="X270" i="29" s="1"/>
  <c r="X271" i="29" s="1"/>
  <c r="X272" i="29" s="1"/>
  <c r="X273" i="29" s="1"/>
  <c r="X274" i="29" s="1"/>
  <c r="X275" i="29" s="1"/>
  <c r="X276" i="29" s="1"/>
  <c r="X277" i="29" s="1"/>
  <c r="X278" i="29" s="1"/>
  <c r="X279" i="29" s="1"/>
  <c r="X280" i="29" s="1"/>
  <c r="X281" i="29" s="1"/>
  <c r="X282" i="29" s="1"/>
  <c r="X283" i="29" s="1"/>
  <c r="X284" i="29" s="1"/>
  <c r="X285" i="29" s="1"/>
  <c r="X286" i="29" s="1"/>
  <c r="X287" i="29" s="1"/>
  <c r="X288" i="29" s="1"/>
  <c r="X289" i="29" s="1"/>
  <c r="X290" i="29" s="1"/>
  <c r="X291" i="29" s="1"/>
  <c r="X292" i="29" s="1"/>
  <c r="X293" i="29" s="1"/>
  <c r="X294" i="29" s="1"/>
  <c r="X295" i="29" s="1"/>
  <c r="X296" i="29" s="1"/>
  <c r="X297" i="29" s="1"/>
  <c r="X298" i="29" s="1"/>
  <c r="X299" i="29" s="1"/>
  <c r="X300" i="29" s="1"/>
  <c r="AK17" i="29"/>
  <c r="AM17" i="29"/>
  <c r="AL17" i="29"/>
  <c r="V20" i="29"/>
  <c r="U20" i="29"/>
  <c r="W21" i="28"/>
  <c r="W22" i="28" s="1"/>
  <c r="W23" i="28" s="1"/>
  <c r="W24" i="28" s="1"/>
  <c r="W25" i="28" s="1"/>
  <c r="W26" i="28" s="1"/>
  <c r="W27" i="28" s="1"/>
  <c r="W28" i="28" s="1"/>
  <c r="W29" i="28" s="1"/>
  <c r="W30" i="28" s="1"/>
  <c r="W31" i="28" s="1"/>
  <c r="W32" i="28" s="1"/>
  <c r="W33" i="28" s="1"/>
  <c r="W34" i="28" s="1"/>
  <c r="W35" i="28" s="1"/>
  <c r="W36" i="28" s="1"/>
  <c r="W37" i="28" s="1"/>
  <c r="W38" i="28" s="1"/>
  <c r="W39" i="28" s="1"/>
  <c r="W40" i="28" s="1"/>
  <c r="W41" i="28" s="1"/>
  <c r="W42" i="28" s="1"/>
  <c r="W43" i="28" s="1"/>
  <c r="W44" i="28" s="1"/>
  <c r="W45" i="28" s="1"/>
  <c r="W46" i="28" s="1"/>
  <c r="W47" i="28" s="1"/>
  <c r="M15" i="28"/>
  <c r="L15" i="28"/>
  <c r="U16" i="28"/>
  <c r="V18" i="28"/>
  <c r="V19" i="28" s="1"/>
  <c r="V20" i="28"/>
  <c r="V21" i="28" s="1"/>
  <c r="V22" i="28" s="1"/>
  <c r="V23" i="28" s="1"/>
  <c r="V24" i="28" s="1"/>
  <c r="V25" i="28" s="1"/>
  <c r="V26" i="28" s="1"/>
  <c r="V27" i="28" s="1"/>
  <c r="V28" i="28" s="1"/>
  <c r="V29" i="28" s="1"/>
  <c r="V30" i="28" s="1"/>
  <c r="V31" i="28" s="1"/>
  <c r="V32" i="28" s="1"/>
  <c r="V33" i="28" s="1"/>
  <c r="V34" i="28" s="1"/>
  <c r="V35" i="28" s="1"/>
  <c r="V36" i="28" s="1"/>
  <c r="V37" i="28" s="1"/>
  <c r="V38" i="28" s="1"/>
  <c r="V39" i="28" s="1"/>
  <c r="V40" i="28" s="1"/>
  <c r="V41" i="28" s="1"/>
  <c r="V42" i="28" s="1"/>
  <c r="V43" i="28" s="1"/>
  <c r="V44" i="28" s="1"/>
  <c r="V45" i="28" s="1"/>
  <c r="V46" i="28" s="1"/>
  <c r="V47" i="28" s="1"/>
  <c r="V48" i="28" s="1"/>
  <c r="V49" i="28" s="1"/>
  <c r="V50" i="28" s="1"/>
  <c r="V51" i="28" s="1"/>
  <c r="V52" i="28" s="1"/>
  <c r="V53" i="28" s="1"/>
  <c r="V54" i="28" s="1"/>
  <c r="V55" i="28" s="1"/>
  <c r="V56" i="28" s="1"/>
  <c r="V57" i="28" s="1"/>
  <c r="V58" i="28" s="1"/>
  <c r="V59" i="28" s="1"/>
  <c r="V60" i="28" s="1"/>
  <c r="V61" i="28" s="1"/>
  <c r="V62" i="28" s="1"/>
  <c r="V63" i="28" s="1"/>
  <c r="V64" i="28" s="1"/>
  <c r="V65" i="28" s="1"/>
  <c r="V66" i="28" s="1"/>
  <c r="V67" i="28" s="1"/>
  <c r="V68" i="28" s="1"/>
  <c r="V69" i="28" s="1"/>
  <c r="V70" i="28" s="1"/>
  <c r="V71" i="28" s="1"/>
  <c r="V72" i="28" s="1"/>
  <c r="V73" i="28" s="1"/>
  <c r="V74" i="28" s="1"/>
  <c r="V75" i="28" s="1"/>
  <c r="V76" i="28" s="1"/>
  <c r="V77" i="28" s="1"/>
  <c r="V78" i="28" s="1"/>
  <c r="V79" i="28" s="1"/>
  <c r="V80" i="28" s="1"/>
  <c r="V81" i="28" s="1"/>
  <c r="V82" i="28" s="1"/>
  <c r="V83" i="28" s="1"/>
  <c r="V84" i="28" s="1"/>
  <c r="V85" i="28" s="1"/>
  <c r="V86" i="28" s="1"/>
  <c r="V87" i="28" s="1"/>
  <c r="V88" i="28" s="1"/>
  <c r="V89" i="28" s="1"/>
  <c r="V90" i="28" s="1"/>
  <c r="V91" i="28" s="1"/>
  <c r="V92" i="28" s="1"/>
  <c r="V93" i="28" s="1"/>
  <c r="V94" i="28" s="1"/>
  <c r="V95" i="28" s="1"/>
  <c r="V96" i="28" s="1"/>
  <c r="V97" i="28" s="1"/>
  <c r="V98" i="28" s="1"/>
  <c r="V99" i="28" s="1"/>
  <c r="V100" i="28" s="1"/>
  <c r="V101" i="28" s="1"/>
  <c r="V102" i="28" s="1"/>
  <c r="V103" i="28" s="1"/>
  <c r="V104" i="28" s="1"/>
  <c r="V105" i="28" s="1"/>
  <c r="V106" i="28" s="1"/>
  <c r="V107" i="28" s="1"/>
  <c r="V108" i="28" s="1"/>
  <c r="V109" i="28" s="1"/>
  <c r="V110" i="28" s="1"/>
  <c r="V111" i="28" s="1"/>
  <c r="V112" i="28" s="1"/>
  <c r="V113" i="28" s="1"/>
  <c r="V114" i="28" s="1"/>
  <c r="V115" i="28" s="1"/>
  <c r="V116" i="28" s="1"/>
  <c r="V117" i="28" s="1"/>
  <c r="V118" i="28" s="1"/>
  <c r="V119" i="28" s="1"/>
  <c r="V120" i="28" s="1"/>
  <c r="V121" i="28" s="1"/>
  <c r="V122" i="28" s="1"/>
  <c r="V123" i="28" s="1"/>
  <c r="V124" i="28" s="1"/>
  <c r="V125" i="28" s="1"/>
  <c r="V126" i="28" s="1"/>
  <c r="V127" i="28" s="1"/>
  <c r="V128" i="28" s="1"/>
  <c r="V129" i="28" s="1"/>
  <c r="V130" i="28" s="1"/>
  <c r="V131" i="28" s="1"/>
  <c r="V132" i="28" s="1"/>
  <c r="V133" i="28" s="1"/>
  <c r="V134" i="28" s="1"/>
  <c r="V135" i="28" s="1"/>
  <c r="V136" i="28" s="1"/>
  <c r="V137" i="28" s="1"/>
  <c r="V138" i="28" s="1"/>
  <c r="V139" i="28" s="1"/>
  <c r="V140" i="28" s="1"/>
  <c r="V141" i="28" s="1"/>
  <c r="V142" i="28" s="1"/>
  <c r="V143" i="28" s="1"/>
  <c r="V144" i="28" s="1"/>
  <c r="V145" i="28" s="1"/>
  <c r="V146" i="28" s="1"/>
  <c r="V147" i="28" s="1"/>
  <c r="V148" i="28" s="1"/>
  <c r="V149" i="28" s="1"/>
  <c r="V150" i="28" s="1"/>
  <c r="V151" i="28" s="1"/>
  <c r="V152" i="28" s="1"/>
  <c r="V153" i="28" s="1"/>
  <c r="V154" i="28" s="1"/>
  <c r="V155" i="28" s="1"/>
  <c r="V156" i="28" s="1"/>
  <c r="V157" i="28" s="1"/>
  <c r="V158" i="28" s="1"/>
  <c r="V159" i="28" s="1"/>
  <c r="V160" i="28" s="1"/>
  <c r="V161" i="28" s="1"/>
  <c r="V162" i="28" s="1"/>
  <c r="V163" i="28" s="1"/>
  <c r="V164" i="28" s="1"/>
  <c r="V165" i="28" s="1"/>
  <c r="V166" i="28" s="1"/>
  <c r="V167" i="28" s="1"/>
  <c r="V168" i="28" s="1"/>
  <c r="V169" i="28" s="1"/>
  <c r="V170" i="28" s="1"/>
  <c r="V171" i="28" s="1"/>
  <c r="V172" i="28" s="1"/>
  <c r="V173" i="28" s="1"/>
  <c r="V174" i="28" s="1"/>
  <c r="V175" i="28" s="1"/>
  <c r="V176" i="28" s="1"/>
  <c r="V177" i="28" s="1"/>
  <c r="V178" i="28" s="1"/>
  <c r="V179" i="28" s="1"/>
  <c r="V180" i="28" s="1"/>
  <c r="V181" i="28" s="1"/>
  <c r="V182" i="28" s="1"/>
  <c r="V183" i="28" s="1"/>
  <c r="V184" i="28" s="1"/>
  <c r="V185" i="28" s="1"/>
  <c r="V186" i="28" s="1"/>
  <c r="V187" i="28" s="1"/>
  <c r="V188" i="28" s="1"/>
  <c r="V189" i="28" s="1"/>
  <c r="V190" i="28" s="1"/>
  <c r="V191" i="28" s="1"/>
  <c r="V192" i="28" s="1"/>
  <c r="V193" i="28" s="1"/>
  <c r="V194" i="28" s="1"/>
  <c r="V195" i="28" s="1"/>
  <c r="V196" i="28" s="1"/>
  <c r="V197" i="28" s="1"/>
  <c r="V198" i="28" s="1"/>
  <c r="V199" i="28" s="1"/>
  <c r="V200" i="28" s="1"/>
  <c r="V201" i="28" s="1"/>
  <c r="V202" i="28" s="1"/>
  <c r="V203" i="28" s="1"/>
  <c r="V204" i="28" s="1"/>
  <c r="V205" i="28" s="1"/>
  <c r="V206" i="28" s="1"/>
  <c r="V207" i="28" s="1"/>
  <c r="V208" i="28" s="1"/>
  <c r="Q15" i="28"/>
  <c r="X18" i="28"/>
  <c r="L14" i="20"/>
  <c r="M14" i="20"/>
  <c r="U15" i="20"/>
  <c r="Q14" i="20"/>
  <c r="V49" i="20"/>
  <c r="V50" i="20" s="1"/>
  <c r="X17" i="20"/>
  <c r="X15" i="30"/>
  <c r="X16" i="30" s="1"/>
  <c r="X17" i="30" s="1"/>
  <c r="L14" i="30"/>
  <c r="M14" i="30"/>
  <c r="W16" i="30"/>
  <c r="V17" i="30"/>
  <c r="Q14" i="30"/>
  <c r="Q15" i="30" s="1"/>
  <c r="AK19" i="34"/>
  <c r="AM19" i="34"/>
  <c r="AL19" i="34"/>
  <c r="W20" i="34"/>
  <c r="L15" i="34"/>
  <c r="M15" i="34"/>
  <c r="U16" i="34"/>
  <c r="V20" i="34"/>
  <c r="M15" i="29" l="1"/>
  <c r="L15" i="29"/>
  <c r="Q16" i="29" s="1"/>
  <c r="W16" i="29"/>
  <c r="W17" i="29" s="1"/>
  <c r="Q15" i="34"/>
  <c r="U17" i="34"/>
  <c r="M17" i="34" s="1"/>
  <c r="X19" i="34"/>
  <c r="L15" i="35"/>
  <c r="Q16" i="35" s="1"/>
  <c r="W16" i="35"/>
  <c r="W17" i="35" s="1"/>
  <c r="V211" i="35"/>
  <c r="V212" i="35" s="1"/>
  <c r="V213" i="35" s="1"/>
  <c r="V214" i="35" s="1"/>
  <c r="V215" i="35" s="1"/>
  <c r="V216" i="35" s="1"/>
  <c r="V217" i="35" s="1"/>
  <c r="V218" i="35" s="1"/>
  <c r="V219" i="35" s="1"/>
  <c r="V220" i="35" s="1"/>
  <c r="V221" i="35" s="1"/>
  <c r="V222" i="35" s="1"/>
  <c r="V223" i="35" s="1"/>
  <c r="V224" i="35" s="1"/>
  <c r="V225" i="35" s="1"/>
  <c r="V226" i="35" s="1"/>
  <c r="V227" i="35" s="1"/>
  <c r="V228" i="35" s="1"/>
  <c r="V229" i="35" s="1"/>
  <c r="V230" i="35" s="1"/>
  <c r="V231" i="35" s="1"/>
  <c r="V232" i="35" s="1"/>
  <c r="V233" i="35" s="1"/>
  <c r="V234" i="35" s="1"/>
  <c r="V235" i="35" s="1"/>
  <c r="V236" i="35" s="1"/>
  <c r="V237" i="35" s="1"/>
  <c r="V238" i="35" s="1"/>
  <c r="V239" i="35" s="1"/>
  <c r="V240" i="35" s="1"/>
  <c r="V241" i="35" s="1"/>
  <c r="V242" i="35" s="1"/>
  <c r="V243" i="35" s="1"/>
  <c r="V244" i="35" s="1"/>
  <c r="V245" i="35" s="1"/>
  <c r="V246" i="35" s="1"/>
  <c r="V247" i="35" s="1"/>
  <c r="V248" i="35" s="1"/>
  <c r="V249" i="35" s="1"/>
  <c r="V250" i="35" s="1"/>
  <c r="V251" i="35" s="1"/>
  <c r="V252" i="35" s="1"/>
  <c r="V253" i="35" s="1"/>
  <c r="V254" i="35" s="1"/>
  <c r="V255" i="35" s="1"/>
  <c r="V256" i="35" s="1"/>
  <c r="V257" i="35" s="1"/>
  <c r="V258" i="35" s="1"/>
  <c r="V259" i="35" s="1"/>
  <c r="V260" i="35" s="1"/>
  <c r="V261" i="35" s="1"/>
  <c r="V262" i="35" s="1"/>
  <c r="V263" i="35" s="1"/>
  <c r="V264" i="35" s="1"/>
  <c r="V265" i="35" s="1"/>
  <c r="V266" i="35" s="1"/>
  <c r="V267" i="35" s="1"/>
  <c r="V268" i="35" s="1"/>
  <c r="V269" i="35" s="1"/>
  <c r="V270" i="35" s="1"/>
  <c r="V271" i="35" s="1"/>
  <c r="V272" i="35" s="1"/>
  <c r="V273" i="35" s="1"/>
  <c r="V274" i="35" s="1"/>
  <c r="V275" i="35" s="1"/>
  <c r="V276" i="35" s="1"/>
  <c r="V277" i="35" s="1"/>
  <c r="V278" i="35" s="1"/>
  <c r="V279" i="35" s="1"/>
  <c r="V280" i="35" s="1"/>
  <c r="V281" i="35" s="1"/>
  <c r="V282" i="35" s="1"/>
  <c r="V283" i="35" s="1"/>
  <c r="V284" i="35" s="1"/>
  <c r="V285" i="35" s="1"/>
  <c r="V286" i="35" s="1"/>
  <c r="V287" i="35" s="1"/>
  <c r="V288" i="35" s="1"/>
  <c r="V289" i="35" s="1"/>
  <c r="V290" i="35" s="1"/>
  <c r="V291" i="35" s="1"/>
  <c r="V292" i="35" s="1"/>
  <c r="V293" i="35" s="1"/>
  <c r="V294" i="35" s="1"/>
  <c r="V295" i="35" s="1"/>
  <c r="V296" i="35" s="1"/>
  <c r="V297" i="35" s="1"/>
  <c r="V298" i="35" s="1"/>
  <c r="V299" i="35" s="1"/>
  <c r="V300" i="35" s="1"/>
  <c r="V301" i="35" s="1"/>
  <c r="AM15" i="35"/>
  <c r="AK15" i="35"/>
  <c r="AL15" i="35"/>
  <c r="U18" i="35"/>
  <c r="U19" i="35" s="1"/>
  <c r="U20" i="35" s="1"/>
  <c r="C22" i="28"/>
  <c r="G21" i="28"/>
  <c r="I21" i="28"/>
  <c r="S21" i="28"/>
  <c r="AD21" i="28" s="1"/>
  <c r="H17" i="30"/>
  <c r="B17" i="30"/>
  <c r="B15" i="33"/>
  <c r="H15" i="33"/>
  <c r="J15" i="34"/>
  <c r="A15" i="34"/>
  <c r="B15" i="29"/>
  <c r="H15" i="29"/>
  <c r="G18" i="30"/>
  <c r="C19" i="30"/>
  <c r="I18" i="30"/>
  <c r="S18" i="30"/>
  <c r="AD18" i="30" s="1"/>
  <c r="J15" i="20"/>
  <c r="A15" i="20"/>
  <c r="A15" i="32"/>
  <c r="J15" i="32"/>
  <c r="J15" i="29"/>
  <c r="A15" i="29"/>
  <c r="J20" i="28"/>
  <c r="A20" i="28"/>
  <c r="J15" i="33"/>
  <c r="A15" i="33"/>
  <c r="G16" i="20"/>
  <c r="C17" i="20"/>
  <c r="I16" i="20"/>
  <c r="S16" i="20"/>
  <c r="AD16" i="20" s="1"/>
  <c r="G16" i="34"/>
  <c r="C17" i="34"/>
  <c r="I16" i="34"/>
  <c r="S16" i="34"/>
  <c r="AD16" i="34" s="1"/>
  <c r="B15" i="32"/>
  <c r="H15" i="32"/>
  <c r="B20" i="28"/>
  <c r="H20" i="28"/>
  <c r="A17" i="30"/>
  <c r="J17" i="30"/>
  <c r="C17" i="33"/>
  <c r="S16" i="33"/>
  <c r="AD16" i="33" s="1"/>
  <c r="I16" i="33"/>
  <c r="G16" i="33"/>
  <c r="R16" i="33"/>
  <c r="B15" i="20"/>
  <c r="H15" i="20"/>
  <c r="H15" i="34"/>
  <c r="B15" i="34"/>
  <c r="R16" i="32"/>
  <c r="G16" i="32"/>
  <c r="C17" i="32"/>
  <c r="S16" i="32"/>
  <c r="AD16" i="32" s="1"/>
  <c r="I16" i="32"/>
  <c r="C17" i="29"/>
  <c r="G16" i="29"/>
  <c r="S16" i="29"/>
  <c r="AD16" i="29" s="1"/>
  <c r="I16" i="29"/>
  <c r="A181" i="25"/>
  <c r="AL17" i="32"/>
  <c r="AM17" i="32"/>
  <c r="W18" i="32"/>
  <c r="L16" i="32"/>
  <c r="U18" i="32"/>
  <c r="V17" i="32"/>
  <c r="V18" i="32" s="1"/>
  <c r="V19" i="32" s="1"/>
  <c r="V20" i="32" s="1"/>
  <c r="V21" i="32" s="1"/>
  <c r="V22" i="32" s="1"/>
  <c r="V23" i="32" s="1"/>
  <c r="V24" i="32" s="1"/>
  <c r="V25" i="32" s="1"/>
  <c r="V26" i="32" s="1"/>
  <c r="V27" i="32" s="1"/>
  <c r="V28" i="32" s="1"/>
  <c r="V29" i="32" s="1"/>
  <c r="V30" i="32" s="1"/>
  <c r="V31" i="32" s="1"/>
  <c r="V32" i="32" s="1"/>
  <c r="V33" i="32" s="1"/>
  <c r="V34" i="32" s="1"/>
  <c r="V35" i="32" s="1"/>
  <c r="V36" i="32" s="1"/>
  <c r="V37" i="32" s="1"/>
  <c r="V38" i="32" s="1"/>
  <c r="V39" i="32" s="1"/>
  <c r="V40" i="32" s="1"/>
  <c r="V41" i="32" s="1"/>
  <c r="V42" i="32" s="1"/>
  <c r="V43" i="32" s="1"/>
  <c r="V44" i="32" s="1"/>
  <c r="V45" i="32" s="1"/>
  <c r="V46" i="32" s="1"/>
  <c r="V47" i="32" s="1"/>
  <c r="V48" i="32" s="1"/>
  <c r="V49" i="32" s="1"/>
  <c r="V50" i="32" s="1"/>
  <c r="V51" i="32" s="1"/>
  <c r="V52" i="32" s="1"/>
  <c r="V53" i="32" s="1"/>
  <c r="V54" i="32" s="1"/>
  <c r="V55" i="32" s="1"/>
  <c r="V56" i="32" s="1"/>
  <c r="V57" i="32" s="1"/>
  <c r="V58" i="32" s="1"/>
  <c r="V59" i="32" s="1"/>
  <c r="V60" i="32" s="1"/>
  <c r="V61" i="32" s="1"/>
  <c r="V62" i="32" s="1"/>
  <c r="V63" i="32" s="1"/>
  <c r="V64" i="32" s="1"/>
  <c r="V65" i="32" s="1"/>
  <c r="V66" i="32" s="1"/>
  <c r="V67" i="32" s="1"/>
  <c r="V68" i="32" s="1"/>
  <c r="V69" i="32" s="1"/>
  <c r="V70" i="32" s="1"/>
  <c r="V71" i="32" s="1"/>
  <c r="V72" i="32" s="1"/>
  <c r="V73" i="32" s="1"/>
  <c r="V74" i="32" s="1"/>
  <c r="V75" i="32" s="1"/>
  <c r="V76" i="32" s="1"/>
  <c r="V77" i="32" s="1"/>
  <c r="V78" i="32" s="1"/>
  <c r="V79" i="32" s="1"/>
  <c r="V80" i="32" s="1"/>
  <c r="V81" i="32" s="1"/>
  <c r="V82" i="32" s="1"/>
  <c r="V83" i="32" s="1"/>
  <c r="V84" i="32" s="1"/>
  <c r="V85" i="32" s="1"/>
  <c r="V86" i="32" s="1"/>
  <c r="V87" i="32" s="1"/>
  <c r="V88" i="32" s="1"/>
  <c r="V89" i="32" s="1"/>
  <c r="V90" i="32" s="1"/>
  <c r="V91" i="32" s="1"/>
  <c r="V92" i="32" s="1"/>
  <c r="V93" i="32" s="1"/>
  <c r="V94" i="32" s="1"/>
  <c r="V95" i="32" s="1"/>
  <c r="V96" i="32" s="1"/>
  <c r="V97" i="32" s="1"/>
  <c r="V98" i="32" s="1"/>
  <c r="V99" i="32" s="1"/>
  <c r="V100" i="32" s="1"/>
  <c r="V101" i="32" s="1"/>
  <c r="V102" i="32" s="1"/>
  <c r="V103" i="32" s="1"/>
  <c r="V104" i="32" s="1"/>
  <c r="V105" i="32" s="1"/>
  <c r="V106" i="32" s="1"/>
  <c r="V107" i="32" s="1"/>
  <c r="V108" i="32" s="1"/>
  <c r="V109" i="32" s="1"/>
  <c r="V110" i="32" s="1"/>
  <c r="V111" i="32" s="1"/>
  <c r="V112" i="32" s="1"/>
  <c r="V113" i="32" s="1"/>
  <c r="V114" i="32" s="1"/>
  <c r="V115" i="32" s="1"/>
  <c r="V116" i="32" s="1"/>
  <c r="V117" i="32" s="1"/>
  <c r="V118" i="32" s="1"/>
  <c r="V119" i="32" s="1"/>
  <c r="V120" i="32" s="1"/>
  <c r="V121" i="32" s="1"/>
  <c r="V122" i="32" s="1"/>
  <c r="V123" i="32" s="1"/>
  <c r="V124" i="32" s="1"/>
  <c r="V125" i="32" s="1"/>
  <c r="V126" i="32" s="1"/>
  <c r="V127" i="32" s="1"/>
  <c r="V128" i="32" s="1"/>
  <c r="V129" i="32" s="1"/>
  <c r="V130" i="32" s="1"/>
  <c r="V131" i="32" s="1"/>
  <c r="V132" i="32" s="1"/>
  <c r="V133" i="32" s="1"/>
  <c r="V134" i="32" s="1"/>
  <c r="V135" i="32" s="1"/>
  <c r="V136" i="32" s="1"/>
  <c r="V137" i="32" s="1"/>
  <c r="V138" i="32" s="1"/>
  <c r="V139" i="32" s="1"/>
  <c r="V140" i="32" s="1"/>
  <c r="V141" i="32" s="1"/>
  <c r="V142" i="32" s="1"/>
  <c r="V143" i="32" s="1"/>
  <c r="V144" i="32" s="1"/>
  <c r="V145" i="32" s="1"/>
  <c r="V146" i="32" s="1"/>
  <c r="V147" i="32" s="1"/>
  <c r="V148" i="32" s="1"/>
  <c r="V149" i="32" s="1"/>
  <c r="V150" i="32" s="1"/>
  <c r="V151" i="32" s="1"/>
  <c r="V152" i="32" s="1"/>
  <c r="V153" i="32" s="1"/>
  <c r="V154" i="32" s="1"/>
  <c r="V155" i="32" s="1"/>
  <c r="V156" i="32" s="1"/>
  <c r="V157" i="32" s="1"/>
  <c r="V158" i="32" s="1"/>
  <c r="V159" i="32" s="1"/>
  <c r="V160" i="32" s="1"/>
  <c r="V161" i="32" s="1"/>
  <c r="V162" i="32" s="1"/>
  <c r="V163" i="32" s="1"/>
  <c r="V164" i="32" s="1"/>
  <c r="V165" i="32" s="1"/>
  <c r="V166" i="32" s="1"/>
  <c r="V167" i="32" s="1"/>
  <c r="V168" i="32" s="1"/>
  <c r="V169" i="32" s="1"/>
  <c r="V170" i="32" s="1"/>
  <c r="V171" i="32" s="1"/>
  <c r="V172" i="32" s="1"/>
  <c r="V173" i="32" s="1"/>
  <c r="V174" i="32" s="1"/>
  <c r="V175" i="32" s="1"/>
  <c r="V176" i="32" s="1"/>
  <c r="V177" i="32" s="1"/>
  <c r="V178" i="32" s="1"/>
  <c r="V179" i="32" s="1"/>
  <c r="V180" i="32" s="1"/>
  <c r="V181" i="32" s="1"/>
  <c r="V182" i="32" s="1"/>
  <c r="V183" i="32" s="1"/>
  <c r="V184" i="32" s="1"/>
  <c r="V185" i="32" s="1"/>
  <c r="V186" i="32" s="1"/>
  <c r="V187" i="32" s="1"/>
  <c r="V188" i="32" s="1"/>
  <c r="V189" i="32" s="1"/>
  <c r="V190" i="32" s="1"/>
  <c r="V191" i="32" s="1"/>
  <c r="V192" i="32" s="1"/>
  <c r="V193" i="32" s="1"/>
  <c r="V194" i="32" s="1"/>
  <c r="V195" i="32" s="1"/>
  <c r="V196" i="32" s="1"/>
  <c r="V197" i="32" s="1"/>
  <c r="V198" i="32" s="1"/>
  <c r="V199" i="32" s="1"/>
  <c r="V200" i="32" s="1"/>
  <c r="V201" i="32" s="1"/>
  <c r="V202" i="32" s="1"/>
  <c r="V203" i="32" s="1"/>
  <c r="V204" i="32" s="1"/>
  <c r="V205" i="32" s="1"/>
  <c r="V206" i="32" s="1"/>
  <c r="V207" i="32" s="1"/>
  <c r="V208" i="32" s="1"/>
  <c r="X17" i="32"/>
  <c r="Q15" i="32"/>
  <c r="V20" i="33"/>
  <c r="V21" i="33" s="1"/>
  <c r="AM16" i="33"/>
  <c r="AL16" i="33"/>
  <c r="AK16" i="33"/>
  <c r="W17" i="33"/>
  <c r="W18" i="33" s="1"/>
  <c r="L15" i="33"/>
  <c r="M15" i="33"/>
  <c r="Q15" i="33"/>
  <c r="X19" i="33"/>
  <c r="X20" i="33" s="1"/>
  <c r="X21" i="33" s="1"/>
  <c r="X22" i="33" s="1"/>
  <c r="X23" i="33" s="1"/>
  <c r="X24" i="33" s="1"/>
  <c r="X25" i="33" s="1"/>
  <c r="X26" i="33" s="1"/>
  <c r="X27" i="33" s="1"/>
  <c r="X28" i="33" s="1"/>
  <c r="X29" i="33" s="1"/>
  <c r="X30" i="33" s="1"/>
  <c r="X31" i="33" s="1"/>
  <c r="X32" i="33" s="1"/>
  <c r="X33" i="33" s="1"/>
  <c r="X34" i="33" s="1"/>
  <c r="X35" i="33" s="1"/>
  <c r="X36" i="33" s="1"/>
  <c r="X37" i="33" s="1"/>
  <c r="X38" i="33" s="1"/>
  <c r="X39" i="33" s="1"/>
  <c r="X40" i="33" s="1"/>
  <c r="X41" i="33" s="1"/>
  <c r="X42" i="33" s="1"/>
  <c r="X43" i="33" s="1"/>
  <c r="X44" i="33" s="1"/>
  <c r="X45" i="33" s="1"/>
  <c r="X46" i="33" s="1"/>
  <c r="X47" i="33" s="1"/>
  <c r="X48" i="33" s="1"/>
  <c r="X49" i="33" s="1"/>
  <c r="X50" i="33" s="1"/>
  <c r="X51" i="33" s="1"/>
  <c r="X52" i="33" s="1"/>
  <c r="X53" i="33" s="1"/>
  <c r="X54" i="33" s="1"/>
  <c r="X55" i="33" s="1"/>
  <c r="X56" i="33" s="1"/>
  <c r="X57" i="33" s="1"/>
  <c r="X58" i="33" s="1"/>
  <c r="X59" i="33" s="1"/>
  <c r="X60" i="33" s="1"/>
  <c r="X61" i="33" s="1"/>
  <c r="X62" i="33" s="1"/>
  <c r="X63" i="33" s="1"/>
  <c r="X64" i="33" s="1"/>
  <c r="X65" i="33" s="1"/>
  <c r="X66" i="33" s="1"/>
  <c r="X67" i="33" s="1"/>
  <c r="X68" i="33" s="1"/>
  <c r="X69" i="33" s="1"/>
  <c r="X70" i="33" s="1"/>
  <c r="X71" i="33" s="1"/>
  <c r="X72" i="33" s="1"/>
  <c r="X73" i="33" s="1"/>
  <c r="X74" i="33" s="1"/>
  <c r="X75" i="33" s="1"/>
  <c r="X76" i="33" s="1"/>
  <c r="X77" i="33" s="1"/>
  <c r="X78" i="33" s="1"/>
  <c r="X79" i="33" s="1"/>
  <c r="X80" i="33" s="1"/>
  <c r="X81" i="33" s="1"/>
  <c r="X82" i="33" s="1"/>
  <c r="X83" i="33" s="1"/>
  <c r="X84" i="33" s="1"/>
  <c r="X85" i="33" s="1"/>
  <c r="X86" i="33" s="1"/>
  <c r="X87" i="33" s="1"/>
  <c r="X88" i="33" s="1"/>
  <c r="X89" i="33" s="1"/>
  <c r="X90" i="33" s="1"/>
  <c r="X91" i="33" s="1"/>
  <c r="X92" i="33" s="1"/>
  <c r="X93" i="33" s="1"/>
  <c r="X94" i="33" s="1"/>
  <c r="X95" i="33" s="1"/>
  <c r="X96" i="33" s="1"/>
  <c r="X97" i="33" s="1"/>
  <c r="X98" i="33" s="1"/>
  <c r="X99" i="33" s="1"/>
  <c r="X100" i="33" s="1"/>
  <c r="X101" i="33" s="1"/>
  <c r="X102" i="33" s="1"/>
  <c r="X103" i="33" s="1"/>
  <c r="X104" i="33" s="1"/>
  <c r="X105" i="33" s="1"/>
  <c r="X106" i="33" s="1"/>
  <c r="X107" i="33" s="1"/>
  <c r="X108" i="33" s="1"/>
  <c r="X109" i="33" s="1"/>
  <c r="X110" i="33" s="1"/>
  <c r="X111" i="33" s="1"/>
  <c r="X112" i="33" s="1"/>
  <c r="X113" i="33" s="1"/>
  <c r="X114" i="33" s="1"/>
  <c r="X115" i="33" s="1"/>
  <c r="X116" i="33" s="1"/>
  <c r="X117" i="33" s="1"/>
  <c r="X118" i="33" s="1"/>
  <c r="X119" i="33" s="1"/>
  <c r="X120" i="33" s="1"/>
  <c r="X121" i="33" s="1"/>
  <c r="X122" i="33" s="1"/>
  <c r="X123" i="33" s="1"/>
  <c r="X124" i="33" s="1"/>
  <c r="X125" i="33" s="1"/>
  <c r="X126" i="33" s="1"/>
  <c r="X127" i="33" s="1"/>
  <c r="X128" i="33" s="1"/>
  <c r="X129" i="33" s="1"/>
  <c r="X130" i="33" s="1"/>
  <c r="X131" i="33" s="1"/>
  <c r="X132" i="33" s="1"/>
  <c r="X133" i="33" s="1"/>
  <c r="X134" i="33" s="1"/>
  <c r="X135" i="33" s="1"/>
  <c r="X136" i="33" s="1"/>
  <c r="X137" i="33" s="1"/>
  <c r="X138" i="33" s="1"/>
  <c r="X139" i="33" s="1"/>
  <c r="X140" i="33" s="1"/>
  <c r="X141" i="33" s="1"/>
  <c r="X142" i="33" s="1"/>
  <c r="X143" i="33" s="1"/>
  <c r="X144" i="33" s="1"/>
  <c r="X145" i="33" s="1"/>
  <c r="X146" i="33" s="1"/>
  <c r="X147" i="33" s="1"/>
  <c r="X148" i="33" s="1"/>
  <c r="X149" i="33" s="1"/>
  <c r="X150" i="33" s="1"/>
  <c r="X151" i="33" s="1"/>
  <c r="X152" i="33" s="1"/>
  <c r="X153" i="33" s="1"/>
  <c r="X154" i="33" s="1"/>
  <c r="X155" i="33" s="1"/>
  <c r="X156" i="33" s="1"/>
  <c r="X157" i="33" s="1"/>
  <c r="X158" i="33" s="1"/>
  <c r="X159" i="33" s="1"/>
  <c r="X160" i="33" s="1"/>
  <c r="X161" i="33" s="1"/>
  <c r="X162" i="33" s="1"/>
  <c r="X163" i="33" s="1"/>
  <c r="X164" i="33" s="1"/>
  <c r="X165" i="33" s="1"/>
  <c r="X166" i="33" s="1"/>
  <c r="X167" i="33" s="1"/>
  <c r="X168" i="33" s="1"/>
  <c r="X169" i="33" s="1"/>
  <c r="X170" i="33" s="1"/>
  <c r="X171" i="33" s="1"/>
  <c r="X172" i="33" s="1"/>
  <c r="X173" i="33" s="1"/>
  <c r="X174" i="33" s="1"/>
  <c r="X175" i="33" s="1"/>
  <c r="X176" i="33" s="1"/>
  <c r="X177" i="33" s="1"/>
  <c r="X178" i="33" s="1"/>
  <c r="X179" i="33" s="1"/>
  <c r="X180" i="33" s="1"/>
  <c r="X181" i="33" s="1"/>
  <c r="X182" i="33" s="1"/>
  <c r="X183" i="33" s="1"/>
  <c r="X184" i="33" s="1"/>
  <c r="X185" i="33" s="1"/>
  <c r="X186" i="33" s="1"/>
  <c r="X187" i="33" s="1"/>
  <c r="X188" i="33" s="1"/>
  <c r="X189" i="33" s="1"/>
  <c r="X190" i="33" s="1"/>
  <c r="X191" i="33" s="1"/>
  <c r="X192" i="33" s="1"/>
  <c r="X193" i="33" s="1"/>
  <c r="X194" i="33" s="1"/>
  <c r="X195" i="33" s="1"/>
  <c r="X196" i="33" s="1"/>
  <c r="X197" i="33" s="1"/>
  <c r="X198" i="33" s="1"/>
  <c r="X199" i="33" s="1"/>
  <c r="X200" i="33" s="1"/>
  <c r="X201" i="33" s="1"/>
  <c r="X202" i="33" s="1"/>
  <c r="X203" i="33" s="1"/>
  <c r="X204" i="33" s="1"/>
  <c r="X205" i="33" s="1"/>
  <c r="X206" i="33" s="1"/>
  <c r="X207" i="33" s="1"/>
  <c r="X208" i="33" s="1"/>
  <c r="U16" i="33"/>
  <c r="Q16" i="31"/>
  <c r="L16" i="35"/>
  <c r="X17" i="35"/>
  <c r="X18" i="35" s="1"/>
  <c r="A16" i="35"/>
  <c r="J16" i="35"/>
  <c r="C18" i="35"/>
  <c r="G18" i="35" s="1"/>
  <c r="S17" i="35"/>
  <c r="AD17" i="35" s="1"/>
  <c r="I17" i="35"/>
  <c r="H16" i="35"/>
  <c r="B16" i="35"/>
  <c r="C19" i="31"/>
  <c r="G19" i="31" s="1"/>
  <c r="I18" i="31"/>
  <c r="S18" i="31"/>
  <c r="AD18" i="31" s="1"/>
  <c r="H17" i="31"/>
  <c r="B17" i="31"/>
  <c r="A17" i="31"/>
  <c r="J17" i="31"/>
  <c r="U16" i="30"/>
  <c r="L16" i="30" s="1"/>
  <c r="AL16" i="30"/>
  <c r="AK16" i="30"/>
  <c r="AM16" i="30"/>
  <c r="M15" i="30"/>
  <c r="W18" i="20"/>
  <c r="AM18" i="31"/>
  <c r="AK18" i="31"/>
  <c r="AL18" i="31"/>
  <c r="W19" i="31"/>
  <c r="U21" i="31"/>
  <c r="X17" i="31"/>
  <c r="L16" i="31"/>
  <c r="M16" i="31"/>
  <c r="V19" i="31"/>
  <c r="V20" i="31" s="1"/>
  <c r="V21" i="31" s="1"/>
  <c r="V22" i="31" s="1"/>
  <c r="V23" i="31" s="1"/>
  <c r="V24" i="31" s="1"/>
  <c r="V25" i="31" s="1"/>
  <c r="V26" i="31" s="1"/>
  <c r="V27" i="31" s="1"/>
  <c r="V28" i="31" s="1"/>
  <c r="V29" i="31" s="1"/>
  <c r="V30" i="31" s="1"/>
  <c r="V31" i="31" s="1"/>
  <c r="V32" i="31" s="1"/>
  <c r="V33" i="31" s="1"/>
  <c r="V34" i="31" s="1"/>
  <c r="V35" i="31" s="1"/>
  <c r="V36" i="31" s="1"/>
  <c r="V37" i="31" s="1"/>
  <c r="V38" i="31" s="1"/>
  <c r="V39" i="31" s="1"/>
  <c r="V40" i="31" s="1"/>
  <c r="V41" i="31" s="1"/>
  <c r="V42" i="31" s="1"/>
  <c r="V43" i="31" s="1"/>
  <c r="V44" i="31" s="1"/>
  <c r="V45" i="31" s="1"/>
  <c r="V46" i="31" s="1"/>
  <c r="V47" i="31" s="1"/>
  <c r="V48" i="31" s="1"/>
  <c r="V49" i="31" s="1"/>
  <c r="V50" i="31" s="1"/>
  <c r="V51" i="31" s="1"/>
  <c r="V52" i="31" s="1"/>
  <c r="V53" i="31" s="1"/>
  <c r="V54" i="31" s="1"/>
  <c r="V55" i="31" s="1"/>
  <c r="V56" i="31" s="1"/>
  <c r="V57" i="31" s="1"/>
  <c r="V58" i="31" s="1"/>
  <c r="V59" i="31" s="1"/>
  <c r="V60" i="31" s="1"/>
  <c r="V61" i="31" s="1"/>
  <c r="V62" i="31" s="1"/>
  <c r="V63" i="31" s="1"/>
  <c r="V64" i="31" s="1"/>
  <c r="V65" i="31" s="1"/>
  <c r="V66" i="31" s="1"/>
  <c r="V67" i="31" s="1"/>
  <c r="V68" i="31" s="1"/>
  <c r="V69" i="31" s="1"/>
  <c r="V70" i="31" s="1"/>
  <c r="V71" i="31" s="1"/>
  <c r="V72" i="31" s="1"/>
  <c r="V73" i="31" s="1"/>
  <c r="V74" i="31" s="1"/>
  <c r="V75" i="31" s="1"/>
  <c r="V76" i="31" s="1"/>
  <c r="V77" i="31" s="1"/>
  <c r="V78" i="31" s="1"/>
  <c r="V79" i="31" s="1"/>
  <c r="V80" i="31" s="1"/>
  <c r="V81" i="31" s="1"/>
  <c r="V82" i="31" s="1"/>
  <c r="V83" i="31" s="1"/>
  <c r="V84" i="31" s="1"/>
  <c r="V85" i="31" s="1"/>
  <c r="V86" i="31" s="1"/>
  <c r="V87" i="31" s="1"/>
  <c r="V88" i="31" s="1"/>
  <c r="V89" i="31" s="1"/>
  <c r="V90" i="31" s="1"/>
  <c r="V91" i="31" s="1"/>
  <c r="V92" i="31" s="1"/>
  <c r="V93" i="31" s="1"/>
  <c r="V94" i="31" s="1"/>
  <c r="V95" i="31" s="1"/>
  <c r="V96" i="31" s="1"/>
  <c r="V97" i="31" s="1"/>
  <c r="V98" i="31" s="1"/>
  <c r="V99" i="31" s="1"/>
  <c r="V100" i="31" s="1"/>
  <c r="V101" i="31" s="1"/>
  <c r="V102" i="31" s="1"/>
  <c r="V103" i="31" s="1"/>
  <c r="V104" i="31" s="1"/>
  <c r="V105" i="31" s="1"/>
  <c r="V106" i="31" s="1"/>
  <c r="V107" i="31" s="1"/>
  <c r="V108" i="31" s="1"/>
  <c r="V109" i="31" s="1"/>
  <c r="V110" i="31" s="1"/>
  <c r="V111" i="31" s="1"/>
  <c r="V112" i="31" s="1"/>
  <c r="V113" i="31" s="1"/>
  <c r="V114" i="31" s="1"/>
  <c r="V115" i="31" s="1"/>
  <c r="V116" i="31" s="1"/>
  <c r="V117" i="31" s="1"/>
  <c r="V118" i="31" s="1"/>
  <c r="V119" i="31" s="1"/>
  <c r="V120" i="31" s="1"/>
  <c r="V121" i="31" s="1"/>
  <c r="V122" i="31" s="1"/>
  <c r="V123" i="31" s="1"/>
  <c r="V124" i="31" s="1"/>
  <c r="V125" i="31" s="1"/>
  <c r="V126" i="31" s="1"/>
  <c r="V127" i="31" s="1"/>
  <c r="V128" i="31" s="1"/>
  <c r="V129" i="31" s="1"/>
  <c r="V130" i="31" s="1"/>
  <c r="V131" i="31" s="1"/>
  <c r="V132" i="31" s="1"/>
  <c r="V133" i="31" s="1"/>
  <c r="V134" i="31" s="1"/>
  <c r="V135" i="31" s="1"/>
  <c r="V136" i="31" s="1"/>
  <c r="V137" i="31" s="1"/>
  <c r="V138" i="31" s="1"/>
  <c r="V139" i="31" s="1"/>
  <c r="V140" i="31" s="1"/>
  <c r="V141" i="31" s="1"/>
  <c r="V142" i="31" s="1"/>
  <c r="V143" i="31" s="1"/>
  <c r="V144" i="31" s="1"/>
  <c r="V145" i="31" s="1"/>
  <c r="V146" i="31" s="1"/>
  <c r="V147" i="31" s="1"/>
  <c r="V148" i="31" s="1"/>
  <c r="V149" i="31" s="1"/>
  <c r="V150" i="31" s="1"/>
  <c r="V151" i="31" s="1"/>
  <c r="V152" i="31" s="1"/>
  <c r="V153" i="31" s="1"/>
  <c r="V154" i="31" s="1"/>
  <c r="V155" i="31" s="1"/>
  <c r="V156" i="31" s="1"/>
  <c r="V157" i="31" s="1"/>
  <c r="V158" i="31" s="1"/>
  <c r="V159" i="31" s="1"/>
  <c r="V160" i="31" s="1"/>
  <c r="V161" i="31" s="1"/>
  <c r="V162" i="31" s="1"/>
  <c r="V163" i="31" s="1"/>
  <c r="V164" i="31" s="1"/>
  <c r="V165" i="31" s="1"/>
  <c r="V166" i="31" s="1"/>
  <c r="V167" i="31" s="1"/>
  <c r="V168" i="31" s="1"/>
  <c r="V169" i="31" s="1"/>
  <c r="V170" i="31" s="1"/>
  <c r="V171" i="31" s="1"/>
  <c r="V172" i="31" s="1"/>
  <c r="V173" i="31" s="1"/>
  <c r="V174" i="31" s="1"/>
  <c r="V175" i="31" s="1"/>
  <c r="V176" i="31" s="1"/>
  <c r="V177" i="31" s="1"/>
  <c r="V178" i="31" s="1"/>
  <c r="V179" i="31" s="1"/>
  <c r="V180" i="31" s="1"/>
  <c r="V181" i="31" s="1"/>
  <c r="V182" i="31" s="1"/>
  <c r="V183" i="31" s="1"/>
  <c r="V184" i="31" s="1"/>
  <c r="V185" i="31" s="1"/>
  <c r="V186" i="31" s="1"/>
  <c r="V187" i="31" s="1"/>
  <c r="V188" i="31" s="1"/>
  <c r="V189" i="31" s="1"/>
  <c r="V190" i="31" s="1"/>
  <c r="V191" i="31" s="1"/>
  <c r="V192" i="31" s="1"/>
  <c r="V193" i="31" s="1"/>
  <c r="V194" i="31" s="1"/>
  <c r="V195" i="31" s="1"/>
  <c r="V196" i="31" s="1"/>
  <c r="V197" i="31" s="1"/>
  <c r="V198" i="31" s="1"/>
  <c r="V199" i="31" s="1"/>
  <c r="V200" i="31" s="1"/>
  <c r="V201" i="31" s="1"/>
  <c r="V202" i="31" s="1"/>
  <c r="V203" i="31" s="1"/>
  <c r="V204" i="31" s="1"/>
  <c r="V205" i="31" s="1"/>
  <c r="V206" i="31" s="1"/>
  <c r="V207" i="31" s="1"/>
  <c r="V208" i="31" s="1"/>
  <c r="U21" i="29"/>
  <c r="V21" i="29"/>
  <c r="V22" i="29" s="1"/>
  <c r="V23" i="29" s="1"/>
  <c r="V24" i="29" s="1"/>
  <c r="V25" i="29" s="1"/>
  <c r="V26" i="29" s="1"/>
  <c r="V27" i="29" s="1"/>
  <c r="V28" i="29" s="1"/>
  <c r="V29" i="29" s="1"/>
  <c r="V30" i="29" s="1"/>
  <c r="V31" i="29" s="1"/>
  <c r="V32" i="29" s="1"/>
  <c r="V33" i="29" s="1"/>
  <c r="V34" i="29" s="1"/>
  <c r="V35" i="29" s="1"/>
  <c r="V36" i="29" s="1"/>
  <c r="V37" i="29" s="1"/>
  <c r="V38" i="29" s="1"/>
  <c r="V39" i="29" s="1"/>
  <c r="V40" i="29" s="1"/>
  <c r="V41" i="29" s="1"/>
  <c r="V42" i="29" s="1"/>
  <c r="V43" i="29" s="1"/>
  <c r="V44" i="29" s="1"/>
  <c r="V45" i="29" s="1"/>
  <c r="V46" i="29" s="1"/>
  <c r="V47" i="29" s="1"/>
  <c r="V48" i="29" s="1"/>
  <c r="V49" i="29" s="1"/>
  <c r="V50" i="29" s="1"/>
  <c r="V51" i="29" s="1"/>
  <c r="V52" i="29" s="1"/>
  <c r="V53" i="29" s="1"/>
  <c r="V54" i="29" s="1"/>
  <c r="V55" i="29" s="1"/>
  <c r="V56" i="29" s="1"/>
  <c r="V57" i="29" s="1"/>
  <c r="V58" i="29" s="1"/>
  <c r="V59" i="29" s="1"/>
  <c r="V60" i="29" s="1"/>
  <c r="V61" i="29" s="1"/>
  <c r="V62" i="29" s="1"/>
  <c r="V63" i="29" s="1"/>
  <c r="V64" i="29" s="1"/>
  <c r="V65" i="29" s="1"/>
  <c r="V66" i="29" s="1"/>
  <c r="V67" i="29" s="1"/>
  <c r="V68" i="29" s="1"/>
  <c r="V69" i="29" s="1"/>
  <c r="V70" i="29" s="1"/>
  <c r="V71" i="29" s="1"/>
  <c r="V72" i="29" s="1"/>
  <c r="V73" i="29" s="1"/>
  <c r="V74" i="29" s="1"/>
  <c r="V75" i="29" s="1"/>
  <c r="V76" i="29" s="1"/>
  <c r="V77" i="29" s="1"/>
  <c r="V78" i="29" s="1"/>
  <c r="V79" i="29" s="1"/>
  <c r="V80" i="29" s="1"/>
  <c r="V81" i="29" s="1"/>
  <c r="V82" i="29" s="1"/>
  <c r="V83" i="29" s="1"/>
  <c r="V84" i="29" s="1"/>
  <c r="V85" i="29" s="1"/>
  <c r="V86" i="29" s="1"/>
  <c r="V87" i="29" s="1"/>
  <c r="V88" i="29" s="1"/>
  <c r="V89" i="29" s="1"/>
  <c r="V90" i="29" s="1"/>
  <c r="V91" i="29" s="1"/>
  <c r="V92" i="29" s="1"/>
  <c r="V93" i="29" s="1"/>
  <c r="V94" i="29" s="1"/>
  <c r="V95" i="29" s="1"/>
  <c r="V96" i="29" s="1"/>
  <c r="V97" i="29" s="1"/>
  <c r="V98" i="29" s="1"/>
  <c r="V99" i="29" s="1"/>
  <c r="V100" i="29" s="1"/>
  <c r="V101" i="29" s="1"/>
  <c r="V102" i="29" s="1"/>
  <c r="V103" i="29" s="1"/>
  <c r="V104" i="29" s="1"/>
  <c r="V105" i="29" s="1"/>
  <c r="V106" i="29" s="1"/>
  <c r="V107" i="29" s="1"/>
  <c r="V108" i="29" s="1"/>
  <c r="V109" i="29" s="1"/>
  <c r="V110" i="29" s="1"/>
  <c r="V111" i="29" s="1"/>
  <c r="V112" i="29" s="1"/>
  <c r="V113" i="29" s="1"/>
  <c r="V114" i="29" s="1"/>
  <c r="V115" i="29" s="1"/>
  <c r="V116" i="29" s="1"/>
  <c r="V117" i="29" s="1"/>
  <c r="V118" i="29" s="1"/>
  <c r="V119" i="29" s="1"/>
  <c r="V120" i="29" s="1"/>
  <c r="V121" i="29" s="1"/>
  <c r="V122" i="29" s="1"/>
  <c r="V123" i="29" s="1"/>
  <c r="V124" i="29" s="1"/>
  <c r="V125" i="29" s="1"/>
  <c r="V126" i="29" s="1"/>
  <c r="V127" i="29" s="1"/>
  <c r="V128" i="29" s="1"/>
  <c r="V129" i="29" s="1"/>
  <c r="V130" i="29" s="1"/>
  <c r="V131" i="29" s="1"/>
  <c r="V132" i="29" s="1"/>
  <c r="V133" i="29" s="1"/>
  <c r="V134" i="29" s="1"/>
  <c r="V135" i="29" s="1"/>
  <c r="V136" i="29" s="1"/>
  <c r="V137" i="29" s="1"/>
  <c r="V138" i="29" s="1"/>
  <c r="V139" i="29" s="1"/>
  <c r="V140" i="29" s="1"/>
  <c r="V141" i="29" s="1"/>
  <c r="V142" i="29" s="1"/>
  <c r="V143" i="29" s="1"/>
  <c r="V144" i="29" s="1"/>
  <c r="V145" i="29" s="1"/>
  <c r="V146" i="29" s="1"/>
  <c r="V147" i="29" s="1"/>
  <c r="V148" i="29" s="1"/>
  <c r="V149" i="29" s="1"/>
  <c r="V150" i="29" s="1"/>
  <c r="V151" i="29" s="1"/>
  <c r="V152" i="29" s="1"/>
  <c r="V153" i="29" s="1"/>
  <c r="V154" i="29" s="1"/>
  <c r="V155" i="29" s="1"/>
  <c r="V156" i="29" s="1"/>
  <c r="V157" i="29" s="1"/>
  <c r="V158" i="29" s="1"/>
  <c r="V159" i="29" s="1"/>
  <c r="V160" i="29" s="1"/>
  <c r="V161" i="29" s="1"/>
  <c r="V162" i="29" s="1"/>
  <c r="V163" i="29" s="1"/>
  <c r="V164" i="29" s="1"/>
  <c r="V165" i="29" s="1"/>
  <c r="V166" i="29" s="1"/>
  <c r="V167" i="29" s="1"/>
  <c r="V168" i="29" s="1"/>
  <c r="V169" i="29" s="1"/>
  <c r="V170" i="29" s="1"/>
  <c r="V171" i="29" s="1"/>
  <c r="V172" i="29" s="1"/>
  <c r="V173" i="29" s="1"/>
  <c r="V174" i="29" s="1"/>
  <c r="V175" i="29" s="1"/>
  <c r="V176" i="29" s="1"/>
  <c r="V177" i="29" s="1"/>
  <c r="V178" i="29" s="1"/>
  <c r="V179" i="29" s="1"/>
  <c r="V180" i="29" s="1"/>
  <c r="V181" i="29" s="1"/>
  <c r="V182" i="29" s="1"/>
  <c r="V183" i="29" s="1"/>
  <c r="V184" i="29" s="1"/>
  <c r="V185" i="29" s="1"/>
  <c r="V186" i="29" s="1"/>
  <c r="V187" i="29" s="1"/>
  <c r="V188" i="29" s="1"/>
  <c r="V189" i="29" s="1"/>
  <c r="V190" i="29" s="1"/>
  <c r="V191" i="29" s="1"/>
  <c r="V192" i="29" s="1"/>
  <c r="V193" i="29" s="1"/>
  <c r="V194" i="29" s="1"/>
  <c r="V195" i="29" s="1"/>
  <c r="V196" i="29" s="1"/>
  <c r="V197" i="29" s="1"/>
  <c r="V198" i="29" s="1"/>
  <c r="V199" i="29" s="1"/>
  <c r="V200" i="29" s="1"/>
  <c r="V201" i="29" s="1"/>
  <c r="V202" i="29" s="1"/>
  <c r="V203" i="29" s="1"/>
  <c r="V204" i="29" s="1"/>
  <c r="V205" i="29" s="1"/>
  <c r="V206" i="29" s="1"/>
  <c r="V207" i="29" s="1"/>
  <c r="V208" i="29" s="1"/>
  <c r="V209" i="29" s="1"/>
  <c r="V210" i="29" s="1"/>
  <c r="V211" i="29" s="1"/>
  <c r="V212" i="29" s="1"/>
  <c r="V213" i="29" s="1"/>
  <c r="V214" i="29" s="1"/>
  <c r="V215" i="29" s="1"/>
  <c r="V216" i="29" s="1"/>
  <c r="V217" i="29" s="1"/>
  <c r="V218" i="29" s="1"/>
  <c r="V219" i="29" s="1"/>
  <c r="V220" i="29" s="1"/>
  <c r="V221" i="29" s="1"/>
  <c r="V222" i="29" s="1"/>
  <c r="V223" i="29" s="1"/>
  <c r="V224" i="29" s="1"/>
  <c r="V225" i="29" s="1"/>
  <c r="V226" i="29" s="1"/>
  <c r="V227" i="29" s="1"/>
  <c r="V228" i="29" s="1"/>
  <c r="V229" i="29" s="1"/>
  <c r="V230" i="29" s="1"/>
  <c r="V231" i="29" s="1"/>
  <c r="V232" i="29" s="1"/>
  <c r="V233" i="29" s="1"/>
  <c r="V234" i="29" s="1"/>
  <c r="V235" i="29" s="1"/>
  <c r="V236" i="29" s="1"/>
  <c r="V237" i="29" s="1"/>
  <c r="V238" i="29" s="1"/>
  <c r="V239" i="29" s="1"/>
  <c r="V240" i="29" s="1"/>
  <c r="V241" i="29" s="1"/>
  <c r="V242" i="29" s="1"/>
  <c r="V243" i="29" s="1"/>
  <c r="V244" i="29" s="1"/>
  <c r="V245" i="29" s="1"/>
  <c r="V246" i="29" s="1"/>
  <c r="V247" i="29" s="1"/>
  <c r="V248" i="29" s="1"/>
  <c r="V249" i="29" s="1"/>
  <c r="V250" i="29" s="1"/>
  <c r="V251" i="29" s="1"/>
  <c r="V252" i="29" s="1"/>
  <c r="V253" i="29" s="1"/>
  <c r="V254" i="29" s="1"/>
  <c r="V255" i="29" s="1"/>
  <c r="V256" i="29" s="1"/>
  <c r="V257" i="29" s="1"/>
  <c r="V258" i="29" s="1"/>
  <c r="V259" i="29" s="1"/>
  <c r="V260" i="29" s="1"/>
  <c r="V261" i="29" s="1"/>
  <c r="V262" i="29" s="1"/>
  <c r="V263" i="29" s="1"/>
  <c r="V264" i="29" s="1"/>
  <c r="V265" i="29" s="1"/>
  <c r="V266" i="29" s="1"/>
  <c r="V267" i="29" s="1"/>
  <c r="V268" i="29" s="1"/>
  <c r="V269" i="29" s="1"/>
  <c r="V270" i="29" s="1"/>
  <c r="V271" i="29" s="1"/>
  <c r="V272" i="29" s="1"/>
  <c r="V273" i="29" s="1"/>
  <c r="V274" i="29" s="1"/>
  <c r="V275" i="29" s="1"/>
  <c r="V276" i="29" s="1"/>
  <c r="V277" i="29" s="1"/>
  <c r="V278" i="29" s="1"/>
  <c r="V279" i="29" s="1"/>
  <c r="V280" i="29" s="1"/>
  <c r="V281" i="29" s="1"/>
  <c r="V282" i="29" s="1"/>
  <c r="V283" i="29" s="1"/>
  <c r="V284" i="29" s="1"/>
  <c r="V285" i="29" s="1"/>
  <c r="V286" i="29" s="1"/>
  <c r="V287" i="29" s="1"/>
  <c r="V288" i="29" s="1"/>
  <c r="V289" i="29" s="1"/>
  <c r="V290" i="29" s="1"/>
  <c r="V291" i="29" s="1"/>
  <c r="V292" i="29" s="1"/>
  <c r="V293" i="29" s="1"/>
  <c r="V294" i="29" s="1"/>
  <c r="V295" i="29" s="1"/>
  <c r="V296" i="29" s="1"/>
  <c r="V297" i="29" s="1"/>
  <c r="V298" i="29" s="1"/>
  <c r="V299" i="29" s="1"/>
  <c r="V300" i="29" s="1"/>
  <c r="AL18" i="29"/>
  <c r="AK18" i="29"/>
  <c r="AM18" i="29"/>
  <c r="AK47" i="28"/>
  <c r="AM47" i="28"/>
  <c r="AL47" i="28"/>
  <c r="W48" i="28"/>
  <c r="Q16" i="28"/>
  <c r="M16" i="28"/>
  <c r="L16" i="28"/>
  <c r="U17" i="28"/>
  <c r="X19" i="28"/>
  <c r="X20" i="28" s="1"/>
  <c r="X21" i="28" s="1"/>
  <c r="X22" i="28" s="1"/>
  <c r="X23" i="28" s="1"/>
  <c r="X24" i="28" s="1"/>
  <c r="X25" i="28" s="1"/>
  <c r="X26" i="28" s="1"/>
  <c r="X27" i="28" s="1"/>
  <c r="X28" i="28" s="1"/>
  <c r="X29" i="28" s="1"/>
  <c r="X30" i="28" s="1"/>
  <c r="X31" i="28" s="1"/>
  <c r="X32" i="28" s="1"/>
  <c r="X33" i="28" s="1"/>
  <c r="X34" i="28" s="1"/>
  <c r="X35" i="28" s="1"/>
  <c r="X36" i="28" s="1"/>
  <c r="X37" i="28" s="1"/>
  <c r="X38" i="28" s="1"/>
  <c r="X39" i="28" s="1"/>
  <c r="X40" i="28" s="1"/>
  <c r="X41" i="28" s="1"/>
  <c r="X42" i="28" s="1"/>
  <c r="X43" i="28" s="1"/>
  <c r="X44" i="28" s="1"/>
  <c r="X45" i="28" s="1"/>
  <c r="X46" i="28" s="1"/>
  <c r="X47" i="28" s="1"/>
  <c r="X48" i="28" s="1"/>
  <c r="X49" i="28" s="1"/>
  <c r="X50" i="28" s="1"/>
  <c r="X51" i="28" s="1"/>
  <c r="X52" i="28" s="1"/>
  <c r="X53" i="28" s="1"/>
  <c r="X54" i="28" s="1"/>
  <c r="X55" i="28" s="1"/>
  <c r="X56" i="28" s="1"/>
  <c r="X57" i="28" s="1"/>
  <c r="X58" i="28" s="1"/>
  <c r="X59" i="28" s="1"/>
  <c r="X60" i="28" s="1"/>
  <c r="X61" i="28" s="1"/>
  <c r="X62" i="28" s="1"/>
  <c r="X63" i="28" s="1"/>
  <c r="X64" i="28" s="1"/>
  <c r="X65" i="28" s="1"/>
  <c r="X66" i="28" s="1"/>
  <c r="X67" i="28" s="1"/>
  <c r="X68" i="28" s="1"/>
  <c r="X69" i="28" s="1"/>
  <c r="X70" i="28" s="1"/>
  <c r="X71" i="28" s="1"/>
  <c r="X72" i="28" s="1"/>
  <c r="X73" i="28" s="1"/>
  <c r="X74" i="28" s="1"/>
  <c r="X75" i="28" s="1"/>
  <c r="X76" i="28" s="1"/>
  <c r="X77" i="28" s="1"/>
  <c r="X78" i="28" s="1"/>
  <c r="X79" i="28" s="1"/>
  <c r="X80" i="28" s="1"/>
  <c r="X81" i="28" s="1"/>
  <c r="X82" i="28" s="1"/>
  <c r="X83" i="28" s="1"/>
  <c r="X84" i="28" s="1"/>
  <c r="X85" i="28" s="1"/>
  <c r="X86" i="28" s="1"/>
  <c r="X87" i="28" s="1"/>
  <c r="X88" i="28" s="1"/>
  <c r="X89" i="28" s="1"/>
  <c r="X90" i="28" s="1"/>
  <c r="X91" i="28" s="1"/>
  <c r="X92" i="28" s="1"/>
  <c r="X93" i="28" s="1"/>
  <c r="X94" i="28" s="1"/>
  <c r="X95" i="28" s="1"/>
  <c r="X96" i="28" s="1"/>
  <c r="X97" i="28" s="1"/>
  <c r="X98" i="28" s="1"/>
  <c r="X99" i="28" s="1"/>
  <c r="X100" i="28" s="1"/>
  <c r="X101" i="28" s="1"/>
  <c r="X102" i="28" s="1"/>
  <c r="X103" i="28" s="1"/>
  <c r="X104" i="28" s="1"/>
  <c r="X105" i="28" s="1"/>
  <c r="X106" i="28" s="1"/>
  <c r="X107" i="28" s="1"/>
  <c r="X108" i="28" s="1"/>
  <c r="X109" i="28" s="1"/>
  <c r="X110" i="28" s="1"/>
  <c r="X111" i="28" s="1"/>
  <c r="X112" i="28" s="1"/>
  <c r="X113" i="28" s="1"/>
  <c r="X114" i="28" s="1"/>
  <c r="X115" i="28" s="1"/>
  <c r="X116" i="28" s="1"/>
  <c r="X117" i="28" s="1"/>
  <c r="X118" i="28" s="1"/>
  <c r="X119" i="28" s="1"/>
  <c r="X120" i="28" s="1"/>
  <c r="X121" i="28" s="1"/>
  <c r="X122" i="28" s="1"/>
  <c r="X123" i="28" s="1"/>
  <c r="X124" i="28" s="1"/>
  <c r="X125" i="28" s="1"/>
  <c r="X126" i="28" s="1"/>
  <c r="X127" i="28" s="1"/>
  <c r="X128" i="28" s="1"/>
  <c r="X129" i="28" s="1"/>
  <c r="X130" i="28" s="1"/>
  <c r="X131" i="28" s="1"/>
  <c r="X132" i="28" s="1"/>
  <c r="X133" i="28" s="1"/>
  <c r="X134" i="28" s="1"/>
  <c r="X135" i="28" s="1"/>
  <c r="X136" i="28" s="1"/>
  <c r="X137" i="28" s="1"/>
  <c r="X138" i="28" s="1"/>
  <c r="X139" i="28" s="1"/>
  <c r="X140" i="28" s="1"/>
  <c r="X141" i="28" s="1"/>
  <c r="X142" i="28" s="1"/>
  <c r="X143" i="28" s="1"/>
  <c r="X144" i="28" s="1"/>
  <c r="X145" i="28" s="1"/>
  <c r="X146" i="28" s="1"/>
  <c r="X147" i="28" s="1"/>
  <c r="X148" i="28" s="1"/>
  <c r="X149" i="28" s="1"/>
  <c r="X150" i="28" s="1"/>
  <c r="X151" i="28" s="1"/>
  <c r="X152" i="28" s="1"/>
  <c r="X153" i="28" s="1"/>
  <c r="X154" i="28" s="1"/>
  <c r="X155" i="28" s="1"/>
  <c r="X156" i="28" s="1"/>
  <c r="X157" i="28" s="1"/>
  <c r="X158" i="28" s="1"/>
  <c r="X159" i="28" s="1"/>
  <c r="X160" i="28" s="1"/>
  <c r="X161" i="28" s="1"/>
  <c r="X162" i="28" s="1"/>
  <c r="X163" i="28" s="1"/>
  <c r="X164" i="28" s="1"/>
  <c r="X165" i="28" s="1"/>
  <c r="X166" i="28" s="1"/>
  <c r="X167" i="28" s="1"/>
  <c r="X168" i="28" s="1"/>
  <c r="X169" i="28" s="1"/>
  <c r="X170" i="28" s="1"/>
  <c r="X171" i="28" s="1"/>
  <c r="X172" i="28" s="1"/>
  <c r="X173" i="28" s="1"/>
  <c r="X174" i="28" s="1"/>
  <c r="X175" i="28" s="1"/>
  <c r="X176" i="28" s="1"/>
  <c r="X177" i="28" s="1"/>
  <c r="X178" i="28" s="1"/>
  <c r="X179" i="28" s="1"/>
  <c r="X180" i="28" s="1"/>
  <c r="X181" i="28" s="1"/>
  <c r="X182" i="28" s="1"/>
  <c r="X183" i="28" s="1"/>
  <c r="X184" i="28" s="1"/>
  <c r="X185" i="28" s="1"/>
  <c r="X186" i="28" s="1"/>
  <c r="X187" i="28" s="1"/>
  <c r="X188" i="28" s="1"/>
  <c r="X189" i="28" s="1"/>
  <c r="X190" i="28" s="1"/>
  <c r="X191" i="28" s="1"/>
  <c r="X192" i="28" s="1"/>
  <c r="X193" i="28" s="1"/>
  <c r="X194" i="28" s="1"/>
  <c r="X195" i="28" s="1"/>
  <c r="X196" i="28" s="1"/>
  <c r="X197" i="28" s="1"/>
  <c r="X198" i="28" s="1"/>
  <c r="X199" i="28" s="1"/>
  <c r="X200" i="28" s="1"/>
  <c r="X201" i="28" s="1"/>
  <c r="X202" i="28" s="1"/>
  <c r="X203" i="28" s="1"/>
  <c r="X204" i="28" s="1"/>
  <c r="X205" i="28" s="1"/>
  <c r="X206" i="28" s="1"/>
  <c r="X207" i="28" s="1"/>
  <c r="X208" i="28" s="1"/>
  <c r="L15" i="30"/>
  <c r="Q16" i="30" s="1"/>
  <c r="V51" i="20"/>
  <c r="V52" i="20" s="1"/>
  <c r="V53" i="20" s="1"/>
  <c r="V54" i="20" s="1"/>
  <c r="V55" i="20" s="1"/>
  <c r="V56" i="20" s="1"/>
  <c r="V57" i="20" s="1"/>
  <c r="V58" i="20" s="1"/>
  <c r="V59" i="20" s="1"/>
  <c r="V60" i="20" s="1"/>
  <c r="V61" i="20" s="1"/>
  <c r="V62" i="20" s="1"/>
  <c r="V63" i="20" s="1"/>
  <c r="V64" i="20" s="1"/>
  <c r="V65" i="20" s="1"/>
  <c r="V66" i="20" s="1"/>
  <c r="V67" i="20" s="1"/>
  <c r="V68" i="20" s="1"/>
  <c r="V69" i="20" s="1"/>
  <c r="V70" i="20" s="1"/>
  <c r="V71" i="20" s="1"/>
  <c r="V72" i="20" s="1"/>
  <c r="V73" i="20" s="1"/>
  <c r="V74" i="20" s="1"/>
  <c r="V75" i="20" s="1"/>
  <c r="V76" i="20" s="1"/>
  <c r="V77" i="20" s="1"/>
  <c r="V78" i="20" s="1"/>
  <c r="V79" i="20" s="1"/>
  <c r="V80" i="20" s="1"/>
  <c r="V81" i="20" s="1"/>
  <c r="V82" i="20" s="1"/>
  <c r="V83" i="20" s="1"/>
  <c r="V84" i="20" s="1"/>
  <c r="V85" i="20" s="1"/>
  <c r="V86" i="20" s="1"/>
  <c r="V87" i="20" s="1"/>
  <c r="V88" i="20" s="1"/>
  <c r="V89" i="20" s="1"/>
  <c r="V90" i="20" s="1"/>
  <c r="V91" i="20" s="1"/>
  <c r="V92" i="20" s="1"/>
  <c r="V93" i="20" s="1"/>
  <c r="V94" i="20" s="1"/>
  <c r="V95" i="20" s="1"/>
  <c r="V96" i="20" s="1"/>
  <c r="V97" i="20" s="1"/>
  <c r="V98" i="20" s="1"/>
  <c r="V99" i="20" s="1"/>
  <c r="Q15" i="20"/>
  <c r="L15" i="20"/>
  <c r="M15" i="20"/>
  <c r="U16" i="20"/>
  <c r="X18" i="20"/>
  <c r="X19" i="20" s="1"/>
  <c r="X20" i="20" s="1"/>
  <c r="X21" i="20" s="1"/>
  <c r="X22" i="20" s="1"/>
  <c r="X23" i="20" s="1"/>
  <c r="X24" i="20" s="1"/>
  <c r="X25" i="20" s="1"/>
  <c r="X26" i="20" s="1"/>
  <c r="X27" i="20" s="1"/>
  <c r="X28" i="20" s="1"/>
  <c r="X29" i="20" s="1"/>
  <c r="X30" i="20" s="1"/>
  <c r="X31" i="20" s="1"/>
  <c r="X32" i="20" s="1"/>
  <c r="X33" i="20" s="1"/>
  <c r="X34" i="20" s="1"/>
  <c r="X35" i="20" s="1"/>
  <c r="X36" i="20" s="1"/>
  <c r="X37" i="20" s="1"/>
  <c r="X38" i="20" s="1"/>
  <c r="X39" i="20" s="1"/>
  <c r="X40" i="20" s="1"/>
  <c r="X41" i="20" s="1"/>
  <c r="X42" i="20" s="1"/>
  <c r="X43" i="20" s="1"/>
  <c r="X44" i="20" s="1"/>
  <c r="X45" i="20" s="1"/>
  <c r="X46" i="20" s="1"/>
  <c r="X47" i="20" s="1"/>
  <c r="X48" i="20" s="1"/>
  <c r="X49" i="20" s="1"/>
  <c r="X50" i="20" s="1"/>
  <c r="X51" i="20" s="1"/>
  <c r="X52" i="20" s="1"/>
  <c r="X53" i="20" s="1"/>
  <c r="X54" i="20" s="1"/>
  <c r="X55" i="20" s="1"/>
  <c r="X56" i="20" s="1"/>
  <c r="X57" i="20" s="1"/>
  <c r="X58" i="20" s="1"/>
  <c r="X59" i="20" s="1"/>
  <c r="X60" i="20" s="1"/>
  <c r="X61" i="20" s="1"/>
  <c r="X62" i="20" s="1"/>
  <c r="X63" i="20" s="1"/>
  <c r="X64" i="20" s="1"/>
  <c r="X65" i="20" s="1"/>
  <c r="X66" i="20" s="1"/>
  <c r="X67" i="20" s="1"/>
  <c r="X68" i="20" s="1"/>
  <c r="X69" i="20" s="1"/>
  <c r="X70" i="20" s="1"/>
  <c r="X71" i="20" s="1"/>
  <c r="X72" i="20" s="1"/>
  <c r="X73" i="20" s="1"/>
  <c r="X74" i="20" s="1"/>
  <c r="X75" i="20" s="1"/>
  <c r="X76" i="20" s="1"/>
  <c r="X77" i="20" s="1"/>
  <c r="X78" i="20" s="1"/>
  <c r="X79" i="20" s="1"/>
  <c r="X80" i="20" s="1"/>
  <c r="X81" i="20" s="1"/>
  <c r="X82" i="20" s="1"/>
  <c r="X83" i="20" s="1"/>
  <c r="X84" i="20" s="1"/>
  <c r="X85" i="20" s="1"/>
  <c r="X86" i="20" s="1"/>
  <c r="X87" i="20" s="1"/>
  <c r="X88" i="20" s="1"/>
  <c r="X89" i="20" s="1"/>
  <c r="X90" i="20" s="1"/>
  <c r="X91" i="20" s="1"/>
  <c r="X92" i="20" s="1"/>
  <c r="X93" i="20" s="1"/>
  <c r="X94" i="20" s="1"/>
  <c r="X95" i="20" s="1"/>
  <c r="X96" i="20" s="1"/>
  <c r="X97" i="20" s="1"/>
  <c r="X98" i="20" s="1"/>
  <c r="X99" i="20" s="1"/>
  <c r="X100" i="20" s="1"/>
  <c r="X101" i="20" s="1"/>
  <c r="X102" i="20" s="1"/>
  <c r="X103" i="20" s="1"/>
  <c r="X104" i="20" s="1"/>
  <c r="X105" i="20" s="1"/>
  <c r="X106" i="20" s="1"/>
  <c r="X107" i="20" s="1"/>
  <c r="X108" i="20" s="1"/>
  <c r="X109" i="20" s="1"/>
  <c r="X110" i="20" s="1"/>
  <c r="X111" i="20" s="1"/>
  <c r="X112" i="20" s="1"/>
  <c r="X113" i="20" s="1"/>
  <c r="X114" i="20" s="1"/>
  <c r="X115" i="20" s="1"/>
  <c r="X116" i="20" s="1"/>
  <c r="X117" i="20" s="1"/>
  <c r="X118" i="20" s="1"/>
  <c r="X119" i="20" s="1"/>
  <c r="X120" i="20" s="1"/>
  <c r="X121" i="20" s="1"/>
  <c r="X122" i="20" s="1"/>
  <c r="X123" i="20" s="1"/>
  <c r="X124" i="20" s="1"/>
  <c r="X125" i="20" s="1"/>
  <c r="X126" i="20" s="1"/>
  <c r="X127" i="20" s="1"/>
  <c r="X128" i="20" s="1"/>
  <c r="X129" i="20" s="1"/>
  <c r="X130" i="20" s="1"/>
  <c r="X131" i="20" s="1"/>
  <c r="X132" i="20" s="1"/>
  <c r="X133" i="20" s="1"/>
  <c r="X134" i="20" s="1"/>
  <c r="X135" i="20" s="1"/>
  <c r="X136" i="20" s="1"/>
  <c r="X137" i="20" s="1"/>
  <c r="X138" i="20" s="1"/>
  <c r="X139" i="20" s="1"/>
  <c r="X140" i="20" s="1"/>
  <c r="X141" i="20" s="1"/>
  <c r="X142" i="20" s="1"/>
  <c r="X143" i="20" s="1"/>
  <c r="X144" i="20" s="1"/>
  <c r="X145" i="20" s="1"/>
  <c r="X146" i="20" s="1"/>
  <c r="X147" i="20" s="1"/>
  <c r="X148" i="20" s="1"/>
  <c r="X149" i="20" s="1"/>
  <c r="X150" i="20" s="1"/>
  <c r="X151" i="20" s="1"/>
  <c r="X152" i="20" s="1"/>
  <c r="X153" i="20" s="1"/>
  <c r="X154" i="20" s="1"/>
  <c r="X155" i="20" s="1"/>
  <c r="X156" i="20" s="1"/>
  <c r="X157" i="20" s="1"/>
  <c r="X158" i="20" s="1"/>
  <c r="X159" i="20" s="1"/>
  <c r="X160" i="20" s="1"/>
  <c r="X161" i="20" s="1"/>
  <c r="X162" i="20" s="1"/>
  <c r="X163" i="20" s="1"/>
  <c r="X164" i="20" s="1"/>
  <c r="X165" i="20" s="1"/>
  <c r="X166" i="20" s="1"/>
  <c r="X167" i="20" s="1"/>
  <c r="X168" i="20" s="1"/>
  <c r="X169" i="20" s="1"/>
  <c r="X170" i="20" s="1"/>
  <c r="X171" i="20" s="1"/>
  <c r="X172" i="20" s="1"/>
  <c r="X173" i="20" s="1"/>
  <c r="X174" i="20" s="1"/>
  <c r="X175" i="20" s="1"/>
  <c r="X176" i="20" s="1"/>
  <c r="X177" i="20" s="1"/>
  <c r="X178" i="20" s="1"/>
  <c r="X179" i="20" s="1"/>
  <c r="X180" i="20" s="1"/>
  <c r="X181" i="20" s="1"/>
  <c r="X182" i="20" s="1"/>
  <c r="X183" i="20" s="1"/>
  <c r="X184" i="20" s="1"/>
  <c r="X185" i="20" s="1"/>
  <c r="X186" i="20" s="1"/>
  <c r="X187" i="20" s="1"/>
  <c r="X188" i="20" s="1"/>
  <c r="X189" i="20" s="1"/>
  <c r="X190" i="20" s="1"/>
  <c r="X191" i="20" s="1"/>
  <c r="X192" i="20" s="1"/>
  <c r="X193" i="20" s="1"/>
  <c r="X194" i="20" s="1"/>
  <c r="X195" i="20" s="1"/>
  <c r="X196" i="20" s="1"/>
  <c r="X197" i="20" s="1"/>
  <c r="X198" i="20" s="1"/>
  <c r="X199" i="20" s="1"/>
  <c r="X200" i="20" s="1"/>
  <c r="X201" i="20" s="1"/>
  <c r="X202" i="20" s="1"/>
  <c r="X203" i="20" s="1"/>
  <c r="X204" i="20" s="1"/>
  <c r="X205" i="20" s="1"/>
  <c r="X206" i="20" s="1"/>
  <c r="X207" i="20" s="1"/>
  <c r="X208" i="20" s="1"/>
  <c r="V18" i="30"/>
  <c r="V19" i="30" s="1"/>
  <c r="V20" i="30" s="1"/>
  <c r="V21" i="30" s="1"/>
  <c r="V22" i="30" s="1"/>
  <c r="V23"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V44" i="30" s="1"/>
  <c r="V45" i="30" s="1"/>
  <c r="V46" i="30" s="1"/>
  <c r="V47" i="30" s="1"/>
  <c r="V48" i="30" s="1"/>
  <c r="V49" i="30" s="1"/>
  <c r="V50" i="30" s="1"/>
  <c r="V51" i="30" s="1"/>
  <c r="V52" i="30" s="1"/>
  <c r="V53" i="30" s="1"/>
  <c r="V54" i="30" s="1"/>
  <c r="V55" i="30" s="1"/>
  <c r="V56" i="30" s="1"/>
  <c r="V57" i="30" s="1"/>
  <c r="V58" i="30" s="1"/>
  <c r="V59" i="30" s="1"/>
  <c r="V60" i="30" s="1"/>
  <c r="V61" i="30" s="1"/>
  <c r="V62" i="30" s="1"/>
  <c r="V63" i="30" s="1"/>
  <c r="V64" i="30" s="1"/>
  <c r="V65" i="30" s="1"/>
  <c r="V66" i="30" s="1"/>
  <c r="V67" i="30" s="1"/>
  <c r="V68" i="30" s="1"/>
  <c r="V69" i="30" s="1"/>
  <c r="V70" i="30" s="1"/>
  <c r="V71" i="30" s="1"/>
  <c r="V72" i="30" s="1"/>
  <c r="V73" i="30" s="1"/>
  <c r="V74" i="30" s="1"/>
  <c r="V75" i="30" s="1"/>
  <c r="V76" i="30" s="1"/>
  <c r="V77" i="30" s="1"/>
  <c r="V78" i="30" s="1"/>
  <c r="V79" i="30" s="1"/>
  <c r="V80" i="30" s="1"/>
  <c r="V81" i="30" s="1"/>
  <c r="V82" i="30" s="1"/>
  <c r="V83" i="30" s="1"/>
  <c r="V84" i="30" s="1"/>
  <c r="V85" i="30" s="1"/>
  <c r="V86" i="30" s="1"/>
  <c r="V87" i="30" s="1"/>
  <c r="V88" i="30" s="1"/>
  <c r="V89" i="30" s="1"/>
  <c r="V90" i="30" s="1"/>
  <c r="V91" i="30" s="1"/>
  <c r="V92" i="30" s="1"/>
  <c r="V93" i="30" s="1"/>
  <c r="V94" i="30" s="1"/>
  <c r="V95" i="30" s="1"/>
  <c r="V96" i="30" s="1"/>
  <c r="V97" i="30" s="1"/>
  <c r="V98" i="30" s="1"/>
  <c r="V99" i="30" s="1"/>
  <c r="V100" i="30" s="1"/>
  <c r="V101" i="30" s="1"/>
  <c r="V102" i="30" s="1"/>
  <c r="V103" i="30" s="1"/>
  <c r="V104" i="30" s="1"/>
  <c r="V105" i="30" s="1"/>
  <c r="V106" i="30" s="1"/>
  <c r="V107" i="30" s="1"/>
  <c r="V108" i="30" s="1"/>
  <c r="V109" i="30" s="1"/>
  <c r="V110" i="30" s="1"/>
  <c r="V111" i="30" s="1"/>
  <c r="V112" i="30" s="1"/>
  <c r="V113" i="30" s="1"/>
  <c r="V114" i="30" s="1"/>
  <c r="V115" i="30" s="1"/>
  <c r="V116" i="30" s="1"/>
  <c r="V117" i="30" s="1"/>
  <c r="V118" i="30" s="1"/>
  <c r="V119" i="30" s="1"/>
  <c r="V120" i="30" s="1"/>
  <c r="V121" i="30" s="1"/>
  <c r="V122" i="30" s="1"/>
  <c r="V123" i="30" s="1"/>
  <c r="V124" i="30" s="1"/>
  <c r="V125" i="30" s="1"/>
  <c r="V126" i="30" s="1"/>
  <c r="V127" i="30" s="1"/>
  <c r="V128" i="30" s="1"/>
  <c r="V129" i="30" s="1"/>
  <c r="V130" i="30" s="1"/>
  <c r="V131" i="30" s="1"/>
  <c r="V132" i="30" s="1"/>
  <c r="V133" i="30" s="1"/>
  <c r="V134" i="30" s="1"/>
  <c r="V135" i="30" s="1"/>
  <c r="V136" i="30" s="1"/>
  <c r="V137" i="30" s="1"/>
  <c r="V138" i="30" s="1"/>
  <c r="V139" i="30" s="1"/>
  <c r="V140" i="30" s="1"/>
  <c r="V141" i="30" s="1"/>
  <c r="V142" i="30" s="1"/>
  <c r="V143" i="30" s="1"/>
  <c r="V144" i="30" s="1"/>
  <c r="V145" i="30" s="1"/>
  <c r="V146" i="30" s="1"/>
  <c r="V147" i="30" s="1"/>
  <c r="V148" i="30" s="1"/>
  <c r="V149" i="30" s="1"/>
  <c r="V150" i="30" s="1"/>
  <c r="V151" i="30" s="1"/>
  <c r="V152" i="30" s="1"/>
  <c r="V153" i="30" s="1"/>
  <c r="V154" i="30" s="1"/>
  <c r="V155" i="30" s="1"/>
  <c r="V156" i="30" s="1"/>
  <c r="V157" i="30" s="1"/>
  <c r="V158" i="30" s="1"/>
  <c r="V159" i="30" s="1"/>
  <c r="V160" i="30" s="1"/>
  <c r="V161" i="30" s="1"/>
  <c r="V162" i="30" s="1"/>
  <c r="V163" i="30" s="1"/>
  <c r="V164" i="30" s="1"/>
  <c r="V165" i="30" s="1"/>
  <c r="V166" i="30" s="1"/>
  <c r="V167" i="30" s="1"/>
  <c r="V168" i="30" s="1"/>
  <c r="V169" i="30" s="1"/>
  <c r="V170" i="30" s="1"/>
  <c r="V171" i="30" s="1"/>
  <c r="V172" i="30" s="1"/>
  <c r="V173" i="30" s="1"/>
  <c r="V174" i="30" s="1"/>
  <c r="V175" i="30" s="1"/>
  <c r="V176" i="30" s="1"/>
  <c r="V177" i="30" s="1"/>
  <c r="V178" i="30" s="1"/>
  <c r="V179" i="30" s="1"/>
  <c r="V180" i="30" s="1"/>
  <c r="V181" i="30" s="1"/>
  <c r="V182" i="30" s="1"/>
  <c r="V183" i="30" s="1"/>
  <c r="V184" i="30" s="1"/>
  <c r="V185" i="30" s="1"/>
  <c r="V186" i="30" s="1"/>
  <c r="V187" i="30" s="1"/>
  <c r="V188" i="30" s="1"/>
  <c r="V189" i="30" s="1"/>
  <c r="V190" i="30" s="1"/>
  <c r="V191" i="30" s="1"/>
  <c r="V192" i="30" s="1"/>
  <c r="V193" i="30" s="1"/>
  <c r="V194" i="30" s="1"/>
  <c r="V195" i="30" s="1"/>
  <c r="V196" i="30" s="1"/>
  <c r="V197" i="30" s="1"/>
  <c r="V198" i="30" s="1"/>
  <c r="V199" i="30" s="1"/>
  <c r="V200" i="30" s="1"/>
  <c r="V201" i="30" s="1"/>
  <c r="V202" i="30" s="1"/>
  <c r="V203" i="30" s="1"/>
  <c r="V204" i="30" s="1"/>
  <c r="V205" i="30" s="1"/>
  <c r="V206" i="30" s="1"/>
  <c r="V207" i="30" s="1"/>
  <c r="V208" i="30" s="1"/>
  <c r="M16" i="30"/>
  <c r="W17" i="30"/>
  <c r="X18" i="30"/>
  <c r="X19" i="30" s="1"/>
  <c r="X20" i="30" s="1"/>
  <c r="X21" i="30" s="1"/>
  <c r="X22" i="30" s="1"/>
  <c r="X23" i="30" s="1"/>
  <c r="X24" i="30" s="1"/>
  <c r="X25" i="30" s="1"/>
  <c r="X26" i="30" s="1"/>
  <c r="X27" i="30" s="1"/>
  <c r="X28" i="30" s="1"/>
  <c r="X29" i="30" s="1"/>
  <c r="AK20" i="34"/>
  <c r="AL20" i="34"/>
  <c r="AM20" i="34"/>
  <c r="W21" i="34"/>
  <c r="L17" i="34"/>
  <c r="U18" i="34"/>
  <c r="V21" i="34"/>
  <c r="V22" i="34" s="1"/>
  <c r="V23" i="34" s="1"/>
  <c r="V24" i="34" s="1"/>
  <c r="V25" i="34" s="1"/>
  <c r="V26" i="34" s="1"/>
  <c r="V27" i="34" s="1"/>
  <c r="V28" i="34" s="1"/>
  <c r="V29" i="34" s="1"/>
  <c r="V30" i="34" s="1"/>
  <c r="V31" i="34" s="1"/>
  <c r="V32" i="34" s="1"/>
  <c r="V33" i="34" s="1"/>
  <c r="V34" i="34" s="1"/>
  <c r="V35" i="34" s="1"/>
  <c r="V36" i="34" s="1"/>
  <c r="V37" i="34" s="1"/>
  <c r="V38" i="34" s="1"/>
  <c r="V39" i="34" s="1"/>
  <c r="V40" i="34" s="1"/>
  <c r="V41" i="34" s="1"/>
  <c r="V42" i="34" s="1"/>
  <c r="V43" i="34" s="1"/>
  <c r="V44" i="34" s="1"/>
  <c r="V45" i="34" s="1"/>
  <c r="V46" i="34" s="1"/>
  <c r="V47" i="34" s="1"/>
  <c r="V48" i="34" s="1"/>
  <c r="V49" i="34" s="1"/>
  <c r="V50" i="34" s="1"/>
  <c r="V51" i="34" s="1"/>
  <c r="V52" i="34" s="1"/>
  <c r="V53" i="34" s="1"/>
  <c r="V54" i="34" s="1"/>
  <c r="V55" i="34" s="1"/>
  <c r="V56" i="34" s="1"/>
  <c r="V57" i="34" s="1"/>
  <c r="V58" i="34" s="1"/>
  <c r="V59" i="34" s="1"/>
  <c r="V60" i="34" s="1"/>
  <c r="V61" i="34" s="1"/>
  <c r="V62" i="34" s="1"/>
  <c r="V63" i="34" s="1"/>
  <c r="V64" i="34" s="1"/>
  <c r="V65" i="34" s="1"/>
  <c r="V66" i="34" s="1"/>
  <c r="V67" i="34" s="1"/>
  <c r="V68" i="34" s="1"/>
  <c r="V69" i="34" s="1"/>
  <c r="V70" i="34" s="1"/>
  <c r="V71" i="34" s="1"/>
  <c r="V72" i="34" s="1"/>
  <c r="V73" i="34" s="1"/>
  <c r="V74" i="34" s="1"/>
  <c r="V75" i="34" s="1"/>
  <c r="V76" i="34" s="1"/>
  <c r="V77" i="34" s="1"/>
  <c r="V78" i="34" s="1"/>
  <c r="V79" i="34" s="1"/>
  <c r="V80" i="34" s="1"/>
  <c r="V81" i="34" s="1"/>
  <c r="V82" i="34" s="1"/>
  <c r="V83" i="34" s="1"/>
  <c r="V84" i="34" s="1"/>
  <c r="V85" i="34" s="1"/>
  <c r="V86" i="34" s="1"/>
  <c r="V87" i="34" s="1"/>
  <c r="V88" i="34" s="1"/>
  <c r="V89" i="34" s="1"/>
  <c r="V90" i="34" s="1"/>
  <c r="V91" i="34" s="1"/>
  <c r="V92" i="34" s="1"/>
  <c r="V93" i="34" s="1"/>
  <c r="V94" i="34" s="1"/>
  <c r="V95" i="34" s="1"/>
  <c r="V96" i="34" s="1"/>
  <c r="V97" i="34" s="1"/>
  <c r="V98" i="34" s="1"/>
  <c r="V99" i="34" s="1"/>
  <c r="V100" i="34" s="1"/>
  <c r="V101" i="34" s="1"/>
  <c r="V102" i="34" s="1"/>
  <c r="V103" i="34" s="1"/>
  <c r="V104" i="34" s="1"/>
  <c r="V105" i="34" s="1"/>
  <c r="V106" i="34" s="1"/>
  <c r="V107" i="34" s="1"/>
  <c r="V108" i="34" s="1"/>
  <c r="V109" i="34" s="1"/>
  <c r="V110" i="34" s="1"/>
  <c r="V111" i="34" s="1"/>
  <c r="V112" i="34" s="1"/>
  <c r="V113" i="34" s="1"/>
  <c r="V114" i="34" s="1"/>
  <c r="V115" i="34" s="1"/>
  <c r="V116" i="34" s="1"/>
  <c r="V117" i="34" s="1"/>
  <c r="V118" i="34" s="1"/>
  <c r="V119" i="34" s="1"/>
  <c r="V120" i="34" s="1"/>
  <c r="V121" i="34" s="1"/>
  <c r="V122" i="34" s="1"/>
  <c r="V123" i="34" s="1"/>
  <c r="V124" i="34" s="1"/>
  <c r="V125" i="34" s="1"/>
  <c r="V126" i="34" s="1"/>
  <c r="V127" i="34" s="1"/>
  <c r="V128" i="34" s="1"/>
  <c r="V129" i="34" s="1"/>
  <c r="V130" i="34" s="1"/>
  <c r="V131" i="34" s="1"/>
  <c r="V132" i="34" s="1"/>
  <c r="V133" i="34" s="1"/>
  <c r="V134" i="34" s="1"/>
  <c r="V135" i="34" s="1"/>
  <c r="V136" i="34" s="1"/>
  <c r="V137" i="34" s="1"/>
  <c r="V138" i="34" s="1"/>
  <c r="V139" i="34" s="1"/>
  <c r="V140" i="34" s="1"/>
  <c r="V141" i="34" s="1"/>
  <c r="V142" i="34" s="1"/>
  <c r="V143" i="34" s="1"/>
  <c r="V144" i="34" s="1"/>
  <c r="V145" i="34" s="1"/>
  <c r="V146" i="34" s="1"/>
  <c r="V147" i="34" s="1"/>
  <c r="V148" i="34" s="1"/>
  <c r="V149" i="34" s="1"/>
  <c r="V150" i="34" s="1"/>
  <c r="V151" i="34" s="1"/>
  <c r="V152" i="34" s="1"/>
  <c r="V153" i="34" s="1"/>
  <c r="V154" i="34" s="1"/>
  <c r="V155" i="34" s="1"/>
  <c r="V156" i="34" s="1"/>
  <c r="V157" i="34" s="1"/>
  <c r="V158" i="34" s="1"/>
  <c r="V159" i="34" s="1"/>
  <c r="V160" i="34" s="1"/>
  <c r="V161" i="34" s="1"/>
  <c r="V162" i="34" s="1"/>
  <c r="V163" i="34" s="1"/>
  <c r="V164" i="34" s="1"/>
  <c r="V165" i="34" s="1"/>
  <c r="V166" i="34" s="1"/>
  <c r="V167" i="34" s="1"/>
  <c r="V168" i="34" s="1"/>
  <c r="V169" i="34" s="1"/>
  <c r="V170" i="34" s="1"/>
  <c r="V171" i="34" s="1"/>
  <c r="V172" i="34" s="1"/>
  <c r="V173" i="34" s="1"/>
  <c r="V174" i="34" s="1"/>
  <c r="V175" i="34" s="1"/>
  <c r="V176" i="34" s="1"/>
  <c r="V177" i="34" s="1"/>
  <c r="V178" i="34" s="1"/>
  <c r="V179" i="34" s="1"/>
  <c r="V180" i="34" s="1"/>
  <c r="V181" i="34" s="1"/>
  <c r="V182" i="34" s="1"/>
  <c r="V183" i="34" s="1"/>
  <c r="V184" i="34" s="1"/>
  <c r="V185" i="34" s="1"/>
  <c r="V186" i="34" s="1"/>
  <c r="V187" i="34" s="1"/>
  <c r="V188" i="34" s="1"/>
  <c r="V189" i="34" s="1"/>
  <c r="V190" i="34" s="1"/>
  <c r="V191" i="34" s="1"/>
  <c r="V192" i="34" s="1"/>
  <c r="V193" i="34" s="1"/>
  <c r="V194" i="34" s="1"/>
  <c r="V195" i="34" s="1"/>
  <c r="V196" i="34" s="1"/>
  <c r="V197" i="34" s="1"/>
  <c r="V198" i="34" s="1"/>
  <c r="V199" i="34" s="1"/>
  <c r="V200" i="34" s="1"/>
  <c r="V201" i="34" s="1"/>
  <c r="V202" i="34" s="1"/>
  <c r="V203" i="34" s="1"/>
  <c r="V204" i="34" s="1"/>
  <c r="V205" i="34" s="1"/>
  <c r="V206" i="34" s="1"/>
  <c r="V207" i="34" s="1"/>
  <c r="V208" i="34" s="1"/>
  <c r="V209" i="34" s="1"/>
  <c r="V210" i="34" s="1"/>
  <c r="V211" i="34" s="1"/>
  <c r="V212" i="34" s="1"/>
  <c r="V213" i="34" s="1"/>
  <c r="V214" i="34" s="1"/>
  <c r="V215" i="34" s="1"/>
  <c r="V216" i="34" s="1"/>
  <c r="V217" i="34" s="1"/>
  <c r="V218" i="34" s="1"/>
  <c r="V219" i="34" s="1"/>
  <c r="V220" i="34" s="1"/>
  <c r="V221" i="34" s="1"/>
  <c r="V222" i="34" s="1"/>
  <c r="V223" i="34" s="1"/>
  <c r="V224" i="34" s="1"/>
  <c r="V225" i="34" s="1"/>
  <c r="V226" i="34" s="1"/>
  <c r="V227" i="34" s="1"/>
  <c r="V228" i="34" s="1"/>
  <c r="V229" i="34" s="1"/>
  <c r="V230" i="34" s="1"/>
  <c r="V231" i="34" s="1"/>
  <c r="V232" i="34" s="1"/>
  <c r="V233" i="34" s="1"/>
  <c r="V234" i="34" s="1"/>
  <c r="V235" i="34" s="1"/>
  <c r="V236" i="34" s="1"/>
  <c r="V237" i="34" s="1"/>
  <c r="V238" i="34" s="1"/>
  <c r="V239" i="34" s="1"/>
  <c r="V240" i="34" s="1"/>
  <c r="V241" i="34" s="1"/>
  <c r="V242" i="34" s="1"/>
  <c r="V243" i="34" s="1"/>
  <c r="V244" i="34" s="1"/>
  <c r="V245" i="34" s="1"/>
  <c r="V246" i="34" s="1"/>
  <c r="V247" i="34" s="1"/>
  <c r="V248" i="34" s="1"/>
  <c r="V249" i="34" s="1"/>
  <c r="V250" i="34" s="1"/>
  <c r="V251" i="34" s="1"/>
  <c r="V252" i="34" s="1"/>
  <c r="V253" i="34" s="1"/>
  <c r="V254" i="34" s="1"/>
  <c r="V255" i="34" s="1"/>
  <c r="V256" i="34" s="1"/>
  <c r="V257" i="34" s="1"/>
  <c r="V258" i="34" s="1"/>
  <c r="V259" i="34" s="1"/>
  <c r="V260" i="34" s="1"/>
  <c r="V261" i="34" s="1"/>
  <c r="V262" i="34" s="1"/>
  <c r="V263" i="34" s="1"/>
  <c r="V264" i="34" s="1"/>
  <c r="V265" i="34" s="1"/>
  <c r="V266" i="34" s="1"/>
  <c r="V267" i="34" s="1"/>
  <c r="V268" i="34" s="1"/>
  <c r="V269" i="34" s="1"/>
  <c r="V270" i="34" s="1"/>
  <c r="V271" i="34" s="1"/>
  <c r="V272" i="34" s="1"/>
  <c r="V273" i="34" s="1"/>
  <c r="V274" i="34" s="1"/>
  <c r="V275" i="34" s="1"/>
  <c r="V276" i="34" s="1"/>
  <c r="V277" i="34" s="1"/>
  <c r="V278" i="34" s="1"/>
  <c r="V279" i="34" s="1"/>
  <c r="V280" i="34" s="1"/>
  <c r="V281" i="34" s="1"/>
  <c r="V282" i="34" s="1"/>
  <c r="V283" i="34" s="1"/>
  <c r="V284" i="34" s="1"/>
  <c r="V285" i="34" s="1"/>
  <c r="V286" i="34" s="1"/>
  <c r="V287" i="34" s="1"/>
  <c r="V288" i="34" s="1"/>
  <c r="V289" i="34" s="1"/>
  <c r="V290" i="34" s="1"/>
  <c r="V291" i="34" s="1"/>
  <c r="V292" i="34" s="1"/>
  <c r="V293" i="34" s="1"/>
  <c r="V294" i="34" s="1"/>
  <c r="V295" i="34" s="1"/>
  <c r="V296" i="34" s="1"/>
  <c r="V297" i="34" s="1"/>
  <c r="V298" i="34" s="1"/>
  <c r="V299" i="34" s="1"/>
  <c r="V300" i="34" s="1"/>
  <c r="V301" i="34" s="1"/>
  <c r="Q16" i="34"/>
  <c r="L16" i="34"/>
  <c r="M16" i="34"/>
  <c r="L16" i="29" l="1"/>
  <c r="Q17" i="29" s="1"/>
  <c r="M16" i="29"/>
  <c r="W18" i="29"/>
  <c r="L17" i="29"/>
  <c r="M17" i="29"/>
  <c r="X20" i="34"/>
  <c r="X21" i="34" s="1"/>
  <c r="X22" i="34" s="1"/>
  <c r="X23" i="34" s="1"/>
  <c r="M16" i="35"/>
  <c r="AM16" i="35"/>
  <c r="AK16" i="35"/>
  <c r="AL16" i="35"/>
  <c r="AK17" i="35"/>
  <c r="AM17" i="35"/>
  <c r="AL17" i="35"/>
  <c r="W18" i="35"/>
  <c r="W19" i="35" s="1"/>
  <c r="G17" i="29"/>
  <c r="C18" i="29"/>
  <c r="S17" i="29"/>
  <c r="AD17" i="29" s="1"/>
  <c r="I17" i="29"/>
  <c r="B16" i="32"/>
  <c r="H16" i="32"/>
  <c r="H16" i="33"/>
  <c r="B16" i="33"/>
  <c r="J16" i="34"/>
  <c r="A16" i="34"/>
  <c r="A16" i="20"/>
  <c r="J16" i="20"/>
  <c r="H18" i="30"/>
  <c r="B18" i="30"/>
  <c r="H21" i="28"/>
  <c r="B21" i="28"/>
  <c r="A16" i="29"/>
  <c r="J16" i="29"/>
  <c r="A16" i="32"/>
  <c r="J16" i="32"/>
  <c r="A16" i="33"/>
  <c r="J16" i="33"/>
  <c r="G17" i="34"/>
  <c r="C18" i="34"/>
  <c r="I17" i="34"/>
  <c r="S17" i="34"/>
  <c r="AD17" i="34" s="1"/>
  <c r="G17" i="20"/>
  <c r="C18" i="20"/>
  <c r="I17" i="20"/>
  <c r="S17" i="20"/>
  <c r="AD17" i="20" s="1"/>
  <c r="C23" i="28"/>
  <c r="G22" i="28"/>
  <c r="S22" i="28"/>
  <c r="AD22" i="28" s="1"/>
  <c r="I22" i="28"/>
  <c r="H16" i="34"/>
  <c r="B16" i="34"/>
  <c r="H16" i="20"/>
  <c r="B16" i="20"/>
  <c r="A18" i="30"/>
  <c r="J18" i="30"/>
  <c r="H16" i="29"/>
  <c r="B16" i="29"/>
  <c r="R17" i="32"/>
  <c r="C18" i="32"/>
  <c r="G17" i="32"/>
  <c r="I17" i="32"/>
  <c r="S17" i="32"/>
  <c r="AD17" i="32" s="1"/>
  <c r="G17" i="33"/>
  <c r="C18" i="33"/>
  <c r="I17" i="33"/>
  <c r="S17" i="33"/>
  <c r="AD17" i="33" s="1"/>
  <c r="R17" i="33"/>
  <c r="G19" i="30"/>
  <c r="C20" i="30"/>
  <c r="S19" i="30"/>
  <c r="AD19" i="30" s="1"/>
  <c r="I19" i="30"/>
  <c r="J21" i="28"/>
  <c r="A21" i="28"/>
  <c r="Q17" i="35"/>
  <c r="A182" i="25"/>
  <c r="Q16" i="32"/>
  <c r="Q17" i="32" s="1"/>
  <c r="AK18" i="32"/>
  <c r="AL18" i="32"/>
  <c r="AM18" i="32"/>
  <c r="W19" i="32"/>
  <c r="X18" i="32"/>
  <c r="X19" i="32" s="1"/>
  <c r="X20" i="32" s="1"/>
  <c r="X21" i="32" s="1"/>
  <c r="X22" i="32" s="1"/>
  <c r="X23" i="32" s="1"/>
  <c r="X24" i="32" s="1"/>
  <c r="X25" i="32" s="1"/>
  <c r="X26" i="32" s="1"/>
  <c r="X27" i="32" s="1"/>
  <c r="X28" i="32" s="1"/>
  <c r="X29" i="32" s="1"/>
  <c r="X30" i="32" s="1"/>
  <c r="X31" i="32" s="1"/>
  <c r="X32" i="32" s="1"/>
  <c r="X33" i="32" s="1"/>
  <c r="X34" i="32" s="1"/>
  <c r="X35" i="32" s="1"/>
  <c r="X36" i="32" s="1"/>
  <c r="X37" i="32" s="1"/>
  <c r="X38" i="32" s="1"/>
  <c r="X39" i="32" s="1"/>
  <c r="X40" i="32" s="1"/>
  <c r="X41" i="32" s="1"/>
  <c r="X42" i="32" s="1"/>
  <c r="X43" i="32" s="1"/>
  <c r="X44" i="32" s="1"/>
  <c r="X45" i="32" s="1"/>
  <c r="X46" i="32" s="1"/>
  <c r="X47" i="32" s="1"/>
  <c r="X48" i="32" s="1"/>
  <c r="X49" i="32" s="1"/>
  <c r="X50" i="32" s="1"/>
  <c r="X51" i="32" s="1"/>
  <c r="X52" i="32" s="1"/>
  <c r="X53" i="32" s="1"/>
  <c r="X54" i="32" s="1"/>
  <c r="X55" i="32" s="1"/>
  <c r="X56" i="32" s="1"/>
  <c r="X57" i="32" s="1"/>
  <c r="X58" i="32" s="1"/>
  <c r="X59" i="32" s="1"/>
  <c r="X60" i="32" s="1"/>
  <c r="X61" i="32" s="1"/>
  <c r="X62" i="32" s="1"/>
  <c r="X63" i="32" s="1"/>
  <c r="X64" i="32" s="1"/>
  <c r="X65" i="32" s="1"/>
  <c r="X66" i="32" s="1"/>
  <c r="X67" i="32" s="1"/>
  <c r="X68" i="32" s="1"/>
  <c r="X69" i="32" s="1"/>
  <c r="X70" i="32" s="1"/>
  <c r="X71" i="32" s="1"/>
  <c r="X72" i="32" s="1"/>
  <c r="X73" i="32" s="1"/>
  <c r="X74" i="32" s="1"/>
  <c r="X75" i="32" s="1"/>
  <c r="X76" i="32" s="1"/>
  <c r="X77" i="32" s="1"/>
  <c r="X78" i="32" s="1"/>
  <c r="X79" i="32" s="1"/>
  <c r="X80" i="32" s="1"/>
  <c r="X81" i="32" s="1"/>
  <c r="X82" i="32" s="1"/>
  <c r="X83" i="32" s="1"/>
  <c r="X84" i="32" s="1"/>
  <c r="X85" i="32" s="1"/>
  <c r="X86" i="32" s="1"/>
  <c r="X87" i="32" s="1"/>
  <c r="X88" i="32" s="1"/>
  <c r="X89" i="32" s="1"/>
  <c r="X90" i="32" s="1"/>
  <c r="X91" i="32" s="1"/>
  <c r="X92" i="32" s="1"/>
  <c r="X93" i="32" s="1"/>
  <c r="X94" i="32" s="1"/>
  <c r="X95" i="32" s="1"/>
  <c r="X96" i="32" s="1"/>
  <c r="X97" i="32" s="1"/>
  <c r="X98" i="32" s="1"/>
  <c r="X99" i="32" s="1"/>
  <c r="X100" i="32" s="1"/>
  <c r="X101" i="32" s="1"/>
  <c r="X102" i="32" s="1"/>
  <c r="X103" i="32" s="1"/>
  <c r="X104" i="32" s="1"/>
  <c r="X105" i="32" s="1"/>
  <c r="X106" i="32" s="1"/>
  <c r="X107" i="32" s="1"/>
  <c r="X108" i="32" s="1"/>
  <c r="X109" i="32" s="1"/>
  <c r="X110" i="32" s="1"/>
  <c r="X111" i="32" s="1"/>
  <c r="X112" i="32" s="1"/>
  <c r="X113" i="32" s="1"/>
  <c r="X114" i="32" s="1"/>
  <c r="X115" i="32" s="1"/>
  <c r="X116" i="32" s="1"/>
  <c r="X117" i="32" s="1"/>
  <c r="X118" i="32" s="1"/>
  <c r="X119" i="32" s="1"/>
  <c r="X120" i="32" s="1"/>
  <c r="X121" i="32" s="1"/>
  <c r="X122" i="32" s="1"/>
  <c r="X123" i="32" s="1"/>
  <c r="X124" i="32" s="1"/>
  <c r="X125" i="32" s="1"/>
  <c r="X126" i="32" s="1"/>
  <c r="X127" i="32" s="1"/>
  <c r="X128" i="32" s="1"/>
  <c r="X129" i="32" s="1"/>
  <c r="X130" i="32" s="1"/>
  <c r="X131" i="32" s="1"/>
  <c r="X132" i="32" s="1"/>
  <c r="X133" i="32" s="1"/>
  <c r="X134" i="32" s="1"/>
  <c r="X135" i="32" s="1"/>
  <c r="X136" i="32" s="1"/>
  <c r="X137" i="32" s="1"/>
  <c r="X138" i="32" s="1"/>
  <c r="X139" i="32" s="1"/>
  <c r="X140" i="32" s="1"/>
  <c r="X141" i="32" s="1"/>
  <c r="X142" i="32" s="1"/>
  <c r="X143" i="32" s="1"/>
  <c r="X144" i="32" s="1"/>
  <c r="X145" i="32" s="1"/>
  <c r="X146" i="32" s="1"/>
  <c r="X147" i="32" s="1"/>
  <c r="X148" i="32" s="1"/>
  <c r="X149" i="32" s="1"/>
  <c r="X150" i="32" s="1"/>
  <c r="X151" i="32" s="1"/>
  <c r="X152" i="32" s="1"/>
  <c r="X153" i="32" s="1"/>
  <c r="X154" i="32" s="1"/>
  <c r="X155" i="32" s="1"/>
  <c r="X156" i="32" s="1"/>
  <c r="X157" i="32" s="1"/>
  <c r="X158" i="32" s="1"/>
  <c r="X159" i="32" s="1"/>
  <c r="X160" i="32" s="1"/>
  <c r="X161" i="32" s="1"/>
  <c r="X162" i="32" s="1"/>
  <c r="X163" i="32" s="1"/>
  <c r="X164" i="32" s="1"/>
  <c r="X165" i="32" s="1"/>
  <c r="X166" i="32" s="1"/>
  <c r="X167" i="32" s="1"/>
  <c r="X168" i="32" s="1"/>
  <c r="X169" i="32" s="1"/>
  <c r="X170" i="32" s="1"/>
  <c r="X171" i="32" s="1"/>
  <c r="X172" i="32" s="1"/>
  <c r="X173" i="32" s="1"/>
  <c r="X174" i="32" s="1"/>
  <c r="X175" i="32" s="1"/>
  <c r="X176" i="32" s="1"/>
  <c r="X177" i="32" s="1"/>
  <c r="X178" i="32" s="1"/>
  <c r="X179" i="32" s="1"/>
  <c r="X180" i="32" s="1"/>
  <c r="X181" i="32" s="1"/>
  <c r="X182" i="32" s="1"/>
  <c r="X183" i="32" s="1"/>
  <c r="X184" i="32" s="1"/>
  <c r="X185" i="32" s="1"/>
  <c r="X186" i="32" s="1"/>
  <c r="X187" i="32" s="1"/>
  <c r="X188" i="32" s="1"/>
  <c r="X189" i="32" s="1"/>
  <c r="X190" i="32" s="1"/>
  <c r="X191" i="32" s="1"/>
  <c r="X192" i="32" s="1"/>
  <c r="X193" i="32" s="1"/>
  <c r="X194" i="32" s="1"/>
  <c r="X195" i="32" s="1"/>
  <c r="X196" i="32" s="1"/>
  <c r="X197" i="32" s="1"/>
  <c r="X198" i="32" s="1"/>
  <c r="X199" i="32" s="1"/>
  <c r="X200" i="32" s="1"/>
  <c r="X201" i="32" s="1"/>
  <c r="X202" i="32" s="1"/>
  <c r="X203" i="32" s="1"/>
  <c r="X204" i="32" s="1"/>
  <c r="X205" i="32" s="1"/>
  <c r="X206" i="32" s="1"/>
  <c r="X207" i="32" s="1"/>
  <c r="X208" i="32" s="1"/>
  <c r="U19" i="32"/>
  <c r="M17" i="32"/>
  <c r="L17" i="32"/>
  <c r="V22" i="33"/>
  <c r="V23" i="33" s="1"/>
  <c r="V24" i="33" s="1"/>
  <c r="V25" i="33" s="1"/>
  <c r="V26" i="33" s="1"/>
  <c r="V27" i="33" s="1"/>
  <c r="V28" i="33" s="1"/>
  <c r="V29" i="33" s="1"/>
  <c r="V30" i="33" s="1"/>
  <c r="V31" i="33" s="1"/>
  <c r="V32" i="33" s="1"/>
  <c r="V33" i="33" s="1"/>
  <c r="V34" i="33" s="1"/>
  <c r="V35" i="33" s="1"/>
  <c r="AK18" i="33"/>
  <c r="AM18" i="33"/>
  <c r="AL18" i="33"/>
  <c r="W19" i="33"/>
  <c r="AL17" i="33"/>
  <c r="AK17" i="33"/>
  <c r="AM17" i="33"/>
  <c r="L16" i="33"/>
  <c r="Q17" i="33" s="1"/>
  <c r="M16" i="33"/>
  <c r="U17" i="33"/>
  <c r="Q16" i="33"/>
  <c r="U21" i="35"/>
  <c r="M17" i="35"/>
  <c r="L17" i="35"/>
  <c r="X19" i="35"/>
  <c r="H17" i="35"/>
  <c r="B17" i="35"/>
  <c r="A17" i="35"/>
  <c r="J17" i="35"/>
  <c r="I18" i="35"/>
  <c r="C19" i="35"/>
  <c r="G19" i="35" s="1"/>
  <c r="S18" i="35"/>
  <c r="AD18" i="35" s="1"/>
  <c r="A18" i="31"/>
  <c r="J18" i="31"/>
  <c r="C20" i="31"/>
  <c r="G20" i="31" s="1"/>
  <c r="I19" i="31"/>
  <c r="S19" i="31"/>
  <c r="AD19" i="31" s="1"/>
  <c r="H18" i="31"/>
  <c r="B18" i="31"/>
  <c r="U17" i="30"/>
  <c r="M17" i="30" s="1"/>
  <c r="U18" i="30"/>
  <c r="W19" i="20"/>
  <c r="AL18" i="20"/>
  <c r="AM18" i="20"/>
  <c r="AK18" i="20"/>
  <c r="Q17" i="31"/>
  <c r="U22" i="31"/>
  <c r="X18" i="31"/>
  <c r="M17" i="31"/>
  <c r="L17" i="31"/>
  <c r="AL19" i="31"/>
  <c r="AK19" i="31"/>
  <c r="AM19" i="31"/>
  <c r="W20" i="31"/>
  <c r="U22" i="29"/>
  <c r="AL19" i="29"/>
  <c r="AK19" i="29"/>
  <c r="AM19" i="29"/>
  <c r="AM48" i="28"/>
  <c r="AL48" i="28"/>
  <c r="AK48" i="28"/>
  <c r="W49" i="28"/>
  <c r="L17" i="28"/>
  <c r="M17" i="28"/>
  <c r="U18" i="28"/>
  <c r="U19" i="28"/>
  <c r="Q17" i="28"/>
  <c r="AM17" i="30"/>
  <c r="AL17" i="30"/>
  <c r="AK17" i="30"/>
  <c r="V100" i="20"/>
  <c r="V101" i="20" s="1"/>
  <c r="V102" i="20" s="1"/>
  <c r="V103" i="20" s="1"/>
  <c r="V104" i="20" s="1"/>
  <c r="V105" i="20" s="1"/>
  <c r="V106" i="20" s="1"/>
  <c r="V107" i="20" s="1"/>
  <c r="V108" i="20" s="1"/>
  <c r="V109" i="20" s="1"/>
  <c r="V110" i="20" s="1"/>
  <c r="V111" i="20" s="1"/>
  <c r="V112" i="20" s="1"/>
  <c r="V113" i="20" s="1"/>
  <c r="V114" i="20" s="1"/>
  <c r="V115" i="20" s="1"/>
  <c r="V116" i="20" s="1"/>
  <c r="V117" i="20" s="1"/>
  <c r="V118" i="20" s="1"/>
  <c r="V119" i="20" s="1"/>
  <c r="V120" i="20" s="1"/>
  <c r="V121" i="20" s="1"/>
  <c r="V122" i="20" s="1"/>
  <c r="V123" i="20" s="1"/>
  <c r="V124" i="20" s="1"/>
  <c r="V125" i="20" s="1"/>
  <c r="V126" i="20" s="1"/>
  <c r="V127" i="20" s="1"/>
  <c r="V128" i="20" s="1"/>
  <c r="V129" i="20" s="1"/>
  <c r="V130" i="20" s="1"/>
  <c r="V131" i="20" s="1"/>
  <c r="V132" i="20" s="1"/>
  <c r="V133" i="20" s="1"/>
  <c r="V134" i="20" s="1"/>
  <c r="V135" i="20" s="1"/>
  <c r="V136" i="20" s="1"/>
  <c r="V137" i="20" s="1"/>
  <c r="V138" i="20" s="1"/>
  <c r="V139" i="20" s="1"/>
  <c r="V140" i="20" s="1"/>
  <c r="V141" i="20" s="1"/>
  <c r="V142" i="20" s="1"/>
  <c r="V143" i="20" s="1"/>
  <c r="V144" i="20" s="1"/>
  <c r="V145" i="20" s="1"/>
  <c r="V146" i="20" s="1"/>
  <c r="V147" i="20" s="1"/>
  <c r="V148" i="20" s="1"/>
  <c r="V149" i="20" s="1"/>
  <c r="V150" i="20" s="1"/>
  <c r="V151" i="20" s="1"/>
  <c r="V152" i="20" s="1"/>
  <c r="V153" i="20" s="1"/>
  <c r="V154" i="20" s="1"/>
  <c r="V155" i="20" s="1"/>
  <c r="V156" i="20" s="1"/>
  <c r="V157" i="20" s="1"/>
  <c r="V158" i="20" s="1"/>
  <c r="V159" i="20" s="1"/>
  <c r="V160" i="20" s="1"/>
  <c r="V161" i="20" s="1"/>
  <c r="V162" i="20" s="1"/>
  <c r="V163" i="20" s="1"/>
  <c r="V164" i="20" s="1"/>
  <c r="V165" i="20" s="1"/>
  <c r="V166" i="20" s="1"/>
  <c r="V167" i="20" s="1"/>
  <c r="V168" i="20" s="1"/>
  <c r="V169" i="20" s="1"/>
  <c r="V170" i="20" s="1"/>
  <c r="V171" i="20" s="1"/>
  <c r="V172" i="20" s="1"/>
  <c r="V173" i="20" s="1"/>
  <c r="V174" i="20" s="1"/>
  <c r="V175" i="20" s="1"/>
  <c r="V176" i="20" s="1"/>
  <c r="V177" i="20" s="1"/>
  <c r="V178" i="20" s="1"/>
  <c r="V179" i="20" s="1"/>
  <c r="V180" i="20" s="1"/>
  <c r="V181" i="20" s="1"/>
  <c r="V182" i="20" s="1"/>
  <c r="V183" i="20" s="1"/>
  <c r="V184" i="20" s="1"/>
  <c r="V185" i="20" s="1"/>
  <c r="V186" i="20" s="1"/>
  <c r="V187" i="20" s="1"/>
  <c r="V188" i="20" s="1"/>
  <c r="V189" i="20" s="1"/>
  <c r="V190" i="20" s="1"/>
  <c r="V191" i="20" s="1"/>
  <c r="V192" i="20" s="1"/>
  <c r="V193" i="20" s="1"/>
  <c r="V194" i="20" s="1"/>
  <c r="V195" i="20" s="1"/>
  <c r="V196" i="20" s="1"/>
  <c r="V197" i="20" s="1"/>
  <c r="V198" i="20" s="1"/>
  <c r="V199" i="20" s="1"/>
  <c r="V200" i="20" s="1"/>
  <c r="V201" i="20" s="1"/>
  <c r="V202" i="20" s="1"/>
  <c r="V203" i="20" s="1"/>
  <c r="V204" i="20" s="1"/>
  <c r="V205" i="20" s="1"/>
  <c r="V206" i="20" s="1"/>
  <c r="V207" i="20" s="1"/>
  <c r="V208" i="20" s="1"/>
  <c r="Q16" i="20"/>
  <c r="M16" i="20"/>
  <c r="L16" i="20"/>
  <c r="U17" i="20"/>
  <c r="X30" i="30"/>
  <c r="X31" i="30" s="1"/>
  <c r="X32" i="30" s="1"/>
  <c r="X33" i="30" s="1"/>
  <c r="X34" i="30" s="1"/>
  <c r="X35" i="30" s="1"/>
  <c r="X36" i="30" s="1"/>
  <c r="X37" i="30" s="1"/>
  <c r="X38" i="30" s="1"/>
  <c r="X39" i="30" s="1"/>
  <c r="X40" i="30" s="1"/>
  <c r="X41" i="30" s="1"/>
  <c r="X42" i="30" s="1"/>
  <c r="X43" i="30" s="1"/>
  <c r="X44" i="30" s="1"/>
  <c r="X45" i="30" s="1"/>
  <c r="X46" i="30" s="1"/>
  <c r="X47" i="30" s="1"/>
  <c r="X48" i="30" s="1"/>
  <c r="X49" i="30" s="1"/>
  <c r="X50" i="30" s="1"/>
  <c r="X51" i="30" s="1"/>
  <c r="X52" i="30" s="1"/>
  <c r="X53" i="30" s="1"/>
  <c r="X54" i="30" s="1"/>
  <c r="X55" i="30" s="1"/>
  <c r="X56" i="30" s="1"/>
  <c r="X57" i="30" s="1"/>
  <c r="X58" i="30" s="1"/>
  <c r="X59" i="30" s="1"/>
  <c r="X60" i="30" s="1"/>
  <c r="X61" i="30" s="1"/>
  <c r="X62" i="30" s="1"/>
  <c r="X63" i="30" s="1"/>
  <c r="X64" i="30" s="1"/>
  <c r="X65" i="30" s="1"/>
  <c r="X66" i="30" s="1"/>
  <c r="X67" i="30" s="1"/>
  <c r="X68" i="30" s="1"/>
  <c r="X69" i="30" s="1"/>
  <c r="X70" i="30" s="1"/>
  <c r="X71" i="30" s="1"/>
  <c r="X72" i="30" s="1"/>
  <c r="X73" i="30" s="1"/>
  <c r="X74" i="30" s="1"/>
  <c r="X75" i="30" s="1"/>
  <c r="X76" i="30" s="1"/>
  <c r="X77" i="30" s="1"/>
  <c r="X78" i="30" s="1"/>
  <c r="X79" i="30" s="1"/>
  <c r="X80" i="30" s="1"/>
  <c r="X81" i="30" s="1"/>
  <c r="X82" i="30" s="1"/>
  <c r="X83" i="30" s="1"/>
  <c r="X84" i="30" s="1"/>
  <c r="X85" i="30" s="1"/>
  <c r="X86" i="30" s="1"/>
  <c r="X87" i="30" s="1"/>
  <c r="X88" i="30" s="1"/>
  <c r="X89" i="30" s="1"/>
  <c r="X90" i="30" s="1"/>
  <c r="X91" i="30" s="1"/>
  <c r="X92" i="30" s="1"/>
  <c r="X93" i="30" s="1"/>
  <c r="X94" i="30" s="1"/>
  <c r="X95" i="30" s="1"/>
  <c r="X96" i="30" s="1"/>
  <c r="X97" i="30" s="1"/>
  <c r="X98" i="30" s="1"/>
  <c r="X99" i="30" s="1"/>
  <c r="X100" i="30" s="1"/>
  <c r="X101" i="30" s="1"/>
  <c r="X102" i="30" s="1"/>
  <c r="X103" i="30" s="1"/>
  <c r="X104" i="30" s="1"/>
  <c r="X105" i="30" s="1"/>
  <c r="X106" i="30" s="1"/>
  <c r="X107" i="30" s="1"/>
  <c r="X108" i="30" s="1"/>
  <c r="X109" i="30" s="1"/>
  <c r="X110" i="30" s="1"/>
  <c r="X111" i="30" s="1"/>
  <c r="X112" i="30" s="1"/>
  <c r="X113" i="30" s="1"/>
  <c r="X114" i="30" s="1"/>
  <c r="X115" i="30" s="1"/>
  <c r="X116" i="30" s="1"/>
  <c r="X117" i="30" s="1"/>
  <c r="X118" i="30" s="1"/>
  <c r="X119" i="30" s="1"/>
  <c r="X120" i="30" s="1"/>
  <c r="X121" i="30" s="1"/>
  <c r="X122" i="30" s="1"/>
  <c r="X123" i="30" s="1"/>
  <c r="X124" i="30" s="1"/>
  <c r="X125" i="30" s="1"/>
  <c r="X126" i="30" s="1"/>
  <c r="X127" i="30" s="1"/>
  <c r="X128" i="30" s="1"/>
  <c r="X129" i="30" s="1"/>
  <c r="X130" i="30" s="1"/>
  <c r="X131" i="30" s="1"/>
  <c r="X132" i="30" s="1"/>
  <c r="X133" i="30" s="1"/>
  <c r="X134" i="30" s="1"/>
  <c r="X135" i="30" s="1"/>
  <c r="X136" i="30" s="1"/>
  <c r="X137" i="30" s="1"/>
  <c r="X138" i="30" s="1"/>
  <c r="X139" i="30" s="1"/>
  <c r="X140" i="30" s="1"/>
  <c r="X141" i="30" s="1"/>
  <c r="X142" i="30" s="1"/>
  <c r="X143" i="30" s="1"/>
  <c r="X144" i="30" s="1"/>
  <c r="X145" i="30" s="1"/>
  <c r="X146" i="30" s="1"/>
  <c r="X147" i="30" s="1"/>
  <c r="X148" i="30" s="1"/>
  <c r="X149" i="30" s="1"/>
  <c r="X150" i="30" s="1"/>
  <c r="X151" i="30" s="1"/>
  <c r="X152" i="30" s="1"/>
  <c r="X153" i="30" s="1"/>
  <c r="X154" i="30" s="1"/>
  <c r="X155" i="30" s="1"/>
  <c r="X156" i="30" s="1"/>
  <c r="X157" i="30" s="1"/>
  <c r="X158" i="30" s="1"/>
  <c r="X159" i="30" s="1"/>
  <c r="X160" i="30" s="1"/>
  <c r="X161" i="30" s="1"/>
  <c r="X162" i="30" s="1"/>
  <c r="X163" i="30" s="1"/>
  <c r="X164" i="30" s="1"/>
  <c r="X165" i="30" s="1"/>
  <c r="X166" i="30" s="1"/>
  <c r="X167" i="30" s="1"/>
  <c r="X168" i="30" s="1"/>
  <c r="X169" i="30" s="1"/>
  <c r="X170" i="30" s="1"/>
  <c r="X171" i="30" s="1"/>
  <c r="X172" i="30" s="1"/>
  <c r="X173" i="30" s="1"/>
  <c r="X174" i="30" s="1"/>
  <c r="X175" i="30" s="1"/>
  <c r="X176" i="30" s="1"/>
  <c r="X177" i="30" s="1"/>
  <c r="X178" i="30" s="1"/>
  <c r="X179" i="30" s="1"/>
  <c r="X180" i="30" s="1"/>
  <c r="X181" i="30" s="1"/>
  <c r="X182" i="30" s="1"/>
  <c r="X183" i="30" s="1"/>
  <c r="X184" i="30" s="1"/>
  <c r="X185" i="30" s="1"/>
  <c r="X186" i="30" s="1"/>
  <c r="X187" i="30" s="1"/>
  <c r="X188" i="30" s="1"/>
  <c r="X189" i="30" s="1"/>
  <c r="X190" i="30" s="1"/>
  <c r="X191" i="30" s="1"/>
  <c r="X192" i="30" s="1"/>
  <c r="X193" i="30" s="1"/>
  <c r="X194" i="30" s="1"/>
  <c r="X195" i="30" s="1"/>
  <c r="X196" i="30" s="1"/>
  <c r="X197" i="30" s="1"/>
  <c r="X198" i="30" s="1"/>
  <c r="X199" i="30" s="1"/>
  <c r="X200" i="30" s="1"/>
  <c r="X201" i="30" s="1"/>
  <c r="X202" i="30" s="1"/>
  <c r="X203" i="30" s="1"/>
  <c r="X204" i="30" s="1"/>
  <c r="X205" i="30" s="1"/>
  <c r="X206" i="30" s="1"/>
  <c r="X207" i="30" s="1"/>
  <c r="X208" i="30" s="1"/>
  <c r="L17" i="30"/>
  <c r="W18" i="30"/>
  <c r="Q17" i="30"/>
  <c r="AL21" i="34"/>
  <c r="AK21" i="34"/>
  <c r="AM21" i="34"/>
  <c r="W22" i="34"/>
  <c r="W23" i="34" s="1"/>
  <c r="Q17" i="34"/>
  <c r="Q18" i="34" s="1"/>
  <c r="L18" i="34"/>
  <c r="M18" i="34"/>
  <c r="U19" i="34"/>
  <c r="Q18" i="29" l="1"/>
  <c r="L18" i="29"/>
  <c r="Q19" i="29" s="1"/>
  <c r="M18" i="29"/>
  <c r="W19" i="29"/>
  <c r="X24" i="34"/>
  <c r="X25" i="34" s="1"/>
  <c r="X26" i="34"/>
  <c r="X27" i="34" s="1"/>
  <c r="X28" i="34" s="1"/>
  <c r="X29" i="34" s="1"/>
  <c r="X30" i="34" s="1"/>
  <c r="X31" i="34" s="1"/>
  <c r="X32" i="34" s="1"/>
  <c r="X33" i="34" s="1"/>
  <c r="X34" i="34" s="1"/>
  <c r="X35" i="34" s="1"/>
  <c r="X36" i="34" s="1"/>
  <c r="X37" i="34" s="1"/>
  <c r="X38" i="34" s="1"/>
  <c r="X39" i="34" s="1"/>
  <c r="X40" i="34" s="1"/>
  <c r="X41" i="34" s="1"/>
  <c r="X42" i="34" s="1"/>
  <c r="X43" i="34" s="1"/>
  <c r="X44" i="34" s="1"/>
  <c r="X45" i="34" s="1"/>
  <c r="X46" i="34" s="1"/>
  <c r="X47" i="34" s="1"/>
  <c r="X48" i="34" s="1"/>
  <c r="X49" i="34" s="1"/>
  <c r="X50" i="34" s="1"/>
  <c r="X51" i="34" s="1"/>
  <c r="X52" i="34" s="1"/>
  <c r="X53" i="34" s="1"/>
  <c r="X54" i="34" s="1"/>
  <c r="X55" i="34" s="1"/>
  <c r="X56" i="34" s="1"/>
  <c r="X57" i="34" s="1"/>
  <c r="X58" i="34" s="1"/>
  <c r="X59" i="34" s="1"/>
  <c r="X60" i="34" s="1"/>
  <c r="X61" i="34" s="1"/>
  <c r="X62" i="34" s="1"/>
  <c r="X63" i="34" s="1"/>
  <c r="X64" i="34" s="1"/>
  <c r="X65" i="34" s="1"/>
  <c r="X66" i="34" s="1"/>
  <c r="X67" i="34" s="1"/>
  <c r="X68" i="34" s="1"/>
  <c r="X69" i="34" s="1"/>
  <c r="X70" i="34" s="1"/>
  <c r="X71" i="34" s="1"/>
  <c r="X72" i="34" s="1"/>
  <c r="X73" i="34" s="1"/>
  <c r="X74" i="34" s="1"/>
  <c r="X75" i="34" s="1"/>
  <c r="X76" i="34" s="1"/>
  <c r="X77" i="34" s="1"/>
  <c r="X78" i="34" s="1"/>
  <c r="X79" i="34" s="1"/>
  <c r="X80" i="34" s="1"/>
  <c r="X81" i="34" s="1"/>
  <c r="X82" i="34" s="1"/>
  <c r="X83" i="34" s="1"/>
  <c r="X84" i="34" s="1"/>
  <c r="X85" i="34" s="1"/>
  <c r="X86" i="34" s="1"/>
  <c r="X87" i="34" s="1"/>
  <c r="X88" i="34" s="1"/>
  <c r="X89" i="34" s="1"/>
  <c r="X90" i="34" s="1"/>
  <c r="X91" i="34" s="1"/>
  <c r="X92" i="34" s="1"/>
  <c r="X93" i="34" s="1"/>
  <c r="X94" i="34" s="1"/>
  <c r="X95" i="34" s="1"/>
  <c r="X96" i="34" s="1"/>
  <c r="X97" i="34" s="1"/>
  <c r="X98" i="34" s="1"/>
  <c r="X99" i="34" s="1"/>
  <c r="X100" i="34" s="1"/>
  <c r="X101" i="34" s="1"/>
  <c r="X102" i="34" s="1"/>
  <c r="X103" i="34" s="1"/>
  <c r="X104" i="34" s="1"/>
  <c r="X105" i="34" s="1"/>
  <c r="X106" i="34" s="1"/>
  <c r="X107" i="34" s="1"/>
  <c r="X108" i="34" s="1"/>
  <c r="X109" i="34" s="1"/>
  <c r="X110" i="34" s="1"/>
  <c r="X111" i="34" s="1"/>
  <c r="X112" i="34" s="1"/>
  <c r="X113" i="34" s="1"/>
  <c r="X114" i="34" s="1"/>
  <c r="X115" i="34" s="1"/>
  <c r="X116" i="34" s="1"/>
  <c r="X117" i="34" s="1"/>
  <c r="X118" i="34" s="1"/>
  <c r="X119" i="34" s="1"/>
  <c r="X120" i="34" s="1"/>
  <c r="X121" i="34" s="1"/>
  <c r="X122" i="34" s="1"/>
  <c r="X123" i="34" s="1"/>
  <c r="X124" i="34" s="1"/>
  <c r="X125" i="34" s="1"/>
  <c r="X126" i="34" s="1"/>
  <c r="X127" i="34" s="1"/>
  <c r="X128" i="34" s="1"/>
  <c r="X129" i="34" s="1"/>
  <c r="X130" i="34" s="1"/>
  <c r="X131" i="34" s="1"/>
  <c r="X132" i="34" s="1"/>
  <c r="X133" i="34" s="1"/>
  <c r="X134" i="34" s="1"/>
  <c r="X135" i="34" s="1"/>
  <c r="X136" i="34" s="1"/>
  <c r="X137" i="34" s="1"/>
  <c r="X138" i="34" s="1"/>
  <c r="X139" i="34" s="1"/>
  <c r="X140" i="34" s="1"/>
  <c r="X141" i="34" s="1"/>
  <c r="X142" i="34" s="1"/>
  <c r="X143" i="34" s="1"/>
  <c r="X144" i="34" s="1"/>
  <c r="X145" i="34" s="1"/>
  <c r="X146" i="34" s="1"/>
  <c r="X147" i="34" s="1"/>
  <c r="X148" i="34" s="1"/>
  <c r="X149" i="34" s="1"/>
  <c r="X150" i="34" s="1"/>
  <c r="X151" i="34" s="1"/>
  <c r="X152" i="34" s="1"/>
  <c r="X153" i="34" s="1"/>
  <c r="X154" i="34" s="1"/>
  <c r="X155" i="34" s="1"/>
  <c r="X156" i="34" s="1"/>
  <c r="X157" i="34" s="1"/>
  <c r="X158" i="34" s="1"/>
  <c r="X159" i="34" s="1"/>
  <c r="X160" i="34" s="1"/>
  <c r="X161" i="34" s="1"/>
  <c r="X162" i="34" s="1"/>
  <c r="X163" i="34" s="1"/>
  <c r="X164" i="34" s="1"/>
  <c r="X165" i="34" s="1"/>
  <c r="X166" i="34" s="1"/>
  <c r="X167" i="34" s="1"/>
  <c r="X168" i="34" s="1"/>
  <c r="X169" i="34" s="1"/>
  <c r="X170" i="34" s="1"/>
  <c r="X171" i="34" s="1"/>
  <c r="X172" i="34" s="1"/>
  <c r="X173" i="34" s="1"/>
  <c r="X174" i="34" s="1"/>
  <c r="X175" i="34" s="1"/>
  <c r="X176" i="34" s="1"/>
  <c r="X177" i="34" s="1"/>
  <c r="X178" i="34" s="1"/>
  <c r="X179" i="34" s="1"/>
  <c r="X180" i="34" s="1"/>
  <c r="X181" i="34" s="1"/>
  <c r="X182" i="34" s="1"/>
  <c r="X183" i="34" s="1"/>
  <c r="X184" i="34" s="1"/>
  <c r="X185" i="34" s="1"/>
  <c r="X186" i="34" s="1"/>
  <c r="X187" i="34" s="1"/>
  <c r="X188" i="34" s="1"/>
  <c r="X189" i="34" s="1"/>
  <c r="X190" i="34" s="1"/>
  <c r="X191" i="34" s="1"/>
  <c r="X192" i="34" s="1"/>
  <c r="X193" i="34" s="1"/>
  <c r="X194" i="34" s="1"/>
  <c r="X195" i="34" s="1"/>
  <c r="X196" i="34" s="1"/>
  <c r="X197" i="34" s="1"/>
  <c r="X198" i="34" s="1"/>
  <c r="X199" i="34" s="1"/>
  <c r="X200" i="34" s="1"/>
  <c r="X201" i="34" s="1"/>
  <c r="X202" i="34" s="1"/>
  <c r="X203" i="34" s="1"/>
  <c r="X204" i="34" s="1"/>
  <c r="X205" i="34" s="1"/>
  <c r="X206" i="34" s="1"/>
  <c r="X207" i="34" s="1"/>
  <c r="X208" i="34" s="1"/>
  <c r="X209" i="34" s="1"/>
  <c r="X210" i="34" s="1"/>
  <c r="X211" i="34" s="1"/>
  <c r="X212" i="34" s="1"/>
  <c r="X213" i="34" s="1"/>
  <c r="X214" i="34" s="1"/>
  <c r="X215" i="34" s="1"/>
  <c r="X216" i="34" s="1"/>
  <c r="X217" i="34" s="1"/>
  <c r="X218" i="34" s="1"/>
  <c r="X219" i="34" s="1"/>
  <c r="X220" i="34" s="1"/>
  <c r="X221" i="34" s="1"/>
  <c r="X222" i="34" s="1"/>
  <c r="X223" i="34" s="1"/>
  <c r="X224" i="34" s="1"/>
  <c r="X225" i="34" s="1"/>
  <c r="X226" i="34" s="1"/>
  <c r="X227" i="34" s="1"/>
  <c r="X228" i="34" s="1"/>
  <c r="X229" i="34" s="1"/>
  <c r="X230" i="34" s="1"/>
  <c r="X231" i="34" s="1"/>
  <c r="X232" i="34" s="1"/>
  <c r="X233" i="34" s="1"/>
  <c r="X234" i="34" s="1"/>
  <c r="X235" i="34" s="1"/>
  <c r="X236" i="34" s="1"/>
  <c r="X237" i="34" s="1"/>
  <c r="X238" i="34" s="1"/>
  <c r="X239" i="34" s="1"/>
  <c r="X240" i="34" s="1"/>
  <c r="X241" i="34" s="1"/>
  <c r="X242" i="34" s="1"/>
  <c r="X243" i="34" s="1"/>
  <c r="X244" i="34" s="1"/>
  <c r="X245" i="34" s="1"/>
  <c r="X246" i="34" s="1"/>
  <c r="X247" i="34" s="1"/>
  <c r="X248" i="34" s="1"/>
  <c r="X249" i="34" s="1"/>
  <c r="X250" i="34" s="1"/>
  <c r="X251" i="34" s="1"/>
  <c r="X252" i="34" s="1"/>
  <c r="X253" i="34" s="1"/>
  <c r="X254" i="34" s="1"/>
  <c r="X255" i="34" s="1"/>
  <c r="X256" i="34" s="1"/>
  <c r="X257" i="34" s="1"/>
  <c r="X258" i="34" s="1"/>
  <c r="X259" i="34" s="1"/>
  <c r="X260" i="34" s="1"/>
  <c r="X261" i="34" s="1"/>
  <c r="X262" i="34" s="1"/>
  <c r="X263" i="34" s="1"/>
  <c r="X264" i="34" s="1"/>
  <c r="X265" i="34" s="1"/>
  <c r="X266" i="34" s="1"/>
  <c r="X267" i="34" s="1"/>
  <c r="X268" i="34" s="1"/>
  <c r="X269" i="34" s="1"/>
  <c r="X270" i="34" s="1"/>
  <c r="X271" i="34" s="1"/>
  <c r="X272" i="34" s="1"/>
  <c r="X273" i="34" s="1"/>
  <c r="X274" i="34" s="1"/>
  <c r="X275" i="34" s="1"/>
  <c r="X276" i="34" s="1"/>
  <c r="X277" i="34" s="1"/>
  <c r="X278" i="34" s="1"/>
  <c r="X279" i="34" s="1"/>
  <c r="X280" i="34" s="1"/>
  <c r="X281" i="34" s="1"/>
  <c r="X282" i="34" s="1"/>
  <c r="X283" i="34" s="1"/>
  <c r="X284" i="34" s="1"/>
  <c r="X285" i="34" s="1"/>
  <c r="X286" i="34" s="1"/>
  <c r="X287" i="34" s="1"/>
  <c r="X288" i="34" s="1"/>
  <c r="X289" i="34" s="1"/>
  <c r="X290" i="34" s="1"/>
  <c r="X291" i="34" s="1"/>
  <c r="X292" i="34" s="1"/>
  <c r="X293" i="34" s="1"/>
  <c r="X294" i="34" s="1"/>
  <c r="X295" i="34" s="1"/>
  <c r="X296" i="34" s="1"/>
  <c r="X297" i="34" s="1"/>
  <c r="X298" i="34" s="1"/>
  <c r="X299" i="34" s="1"/>
  <c r="X300" i="34" s="1"/>
  <c r="X301" i="34" s="1"/>
  <c r="L18" i="35"/>
  <c r="M18" i="35"/>
  <c r="W20" i="35"/>
  <c r="AL19" i="35"/>
  <c r="AM19" i="35"/>
  <c r="AK19" i="35"/>
  <c r="Q18" i="35"/>
  <c r="AM18" i="35"/>
  <c r="AL18" i="35"/>
  <c r="AK18" i="35"/>
  <c r="W21" i="35"/>
  <c r="J22" i="28"/>
  <c r="A22" i="28"/>
  <c r="A17" i="29"/>
  <c r="J17" i="29"/>
  <c r="G20" i="30"/>
  <c r="C21" i="30"/>
  <c r="I20" i="30"/>
  <c r="S20" i="30"/>
  <c r="AD20" i="30" s="1"/>
  <c r="A17" i="33"/>
  <c r="J17" i="33"/>
  <c r="A17" i="32"/>
  <c r="J17" i="32"/>
  <c r="A17" i="20"/>
  <c r="J17" i="20"/>
  <c r="J17" i="34"/>
  <c r="A17" i="34"/>
  <c r="H19" i="30"/>
  <c r="B19" i="30"/>
  <c r="R18" i="33"/>
  <c r="C19" i="33"/>
  <c r="G18" i="33"/>
  <c r="I18" i="33"/>
  <c r="S18" i="33"/>
  <c r="AD18" i="33" s="1"/>
  <c r="H17" i="32"/>
  <c r="B17" i="32"/>
  <c r="H22" i="28"/>
  <c r="B22" i="28"/>
  <c r="C19" i="20"/>
  <c r="G18" i="20"/>
  <c r="I18" i="20"/>
  <c r="S18" i="20"/>
  <c r="AD18" i="20" s="1"/>
  <c r="G18" i="34"/>
  <c r="C19" i="34"/>
  <c r="I18" i="34"/>
  <c r="S18" i="34"/>
  <c r="AD18" i="34" s="1"/>
  <c r="C19" i="29"/>
  <c r="G18" i="29"/>
  <c r="I18" i="29"/>
  <c r="S18" i="29"/>
  <c r="AD18" i="29" s="1"/>
  <c r="J19" i="30"/>
  <c r="A19" i="30"/>
  <c r="H17" i="33"/>
  <c r="B17" i="33"/>
  <c r="R18" i="32"/>
  <c r="G18" i="32"/>
  <c r="C19" i="32"/>
  <c r="S18" i="32"/>
  <c r="AD18" i="32" s="1"/>
  <c r="I18" i="32"/>
  <c r="C24" i="28"/>
  <c r="G23" i="28"/>
  <c r="I23" i="28"/>
  <c r="S23" i="28"/>
  <c r="AD23" i="28" s="1"/>
  <c r="B17" i="20"/>
  <c r="H17" i="20"/>
  <c r="H17" i="34"/>
  <c r="B17" i="34"/>
  <c r="B17" i="29"/>
  <c r="H17" i="29"/>
  <c r="A183" i="25"/>
  <c r="L18" i="32"/>
  <c r="M18" i="32"/>
  <c r="AK19" i="32"/>
  <c r="AM19" i="32"/>
  <c r="AL19" i="32"/>
  <c r="W20" i="32"/>
  <c r="L19" i="32"/>
  <c r="M19" i="32"/>
  <c r="U20" i="32"/>
  <c r="Q18" i="32"/>
  <c r="Q19" i="32" s="1"/>
  <c r="V36" i="33"/>
  <c r="V37" i="33" s="1"/>
  <c r="V38" i="33" s="1"/>
  <c r="V39" i="33" s="1"/>
  <c r="V40" i="33" s="1"/>
  <c r="V41" i="33" s="1"/>
  <c r="V42" i="33" s="1"/>
  <c r="V43" i="33" s="1"/>
  <c r="V44" i="33" s="1"/>
  <c r="V45" i="33" s="1"/>
  <c r="V46" i="33" s="1"/>
  <c r="V47" i="33" s="1"/>
  <c r="V48" i="33" s="1"/>
  <c r="V49" i="33" s="1"/>
  <c r="V50" i="33" s="1"/>
  <c r="V51" i="33" s="1"/>
  <c r="V52" i="33" s="1"/>
  <c r="V53" i="33" s="1"/>
  <c r="V54" i="33" s="1"/>
  <c r="V55" i="33" s="1"/>
  <c r="V56" i="33" s="1"/>
  <c r="V57" i="33" s="1"/>
  <c r="V58" i="33" s="1"/>
  <c r="V59" i="33" s="1"/>
  <c r="V60" i="33" s="1"/>
  <c r="V61" i="33" s="1"/>
  <c r="V62" i="33" s="1"/>
  <c r="V63" i="33" s="1"/>
  <c r="V64" i="33" s="1"/>
  <c r="V65" i="33" s="1"/>
  <c r="V66" i="33" s="1"/>
  <c r="V67" i="33" s="1"/>
  <c r="V68" i="33" s="1"/>
  <c r="V69" i="33" s="1"/>
  <c r="V70" i="33" s="1"/>
  <c r="V71" i="33" s="1"/>
  <c r="V72" i="33" s="1"/>
  <c r="V73" i="33" s="1"/>
  <c r="V74" i="33" s="1"/>
  <c r="V75" i="33" s="1"/>
  <c r="V76" i="33" s="1"/>
  <c r="V77" i="33" s="1"/>
  <c r="V78" i="33" s="1"/>
  <c r="V79" i="33" s="1"/>
  <c r="V80" i="33" s="1"/>
  <c r="V81" i="33" s="1"/>
  <c r="V82" i="33" s="1"/>
  <c r="V83" i="33" s="1"/>
  <c r="V84" i="33" s="1"/>
  <c r="V85" i="33" s="1"/>
  <c r="V86" i="33" s="1"/>
  <c r="V87" i="33" s="1"/>
  <c r="V88" i="33" s="1"/>
  <c r="V89" i="33" s="1"/>
  <c r="V90" i="33" s="1"/>
  <c r="V91" i="33" s="1"/>
  <c r="V92" i="33" s="1"/>
  <c r="V93" i="33" s="1"/>
  <c r="V94" i="33" s="1"/>
  <c r="V95" i="33" s="1"/>
  <c r="V96" i="33" s="1"/>
  <c r="V97" i="33" s="1"/>
  <c r="V98" i="33" s="1"/>
  <c r="V99" i="33" s="1"/>
  <c r="V100" i="33" s="1"/>
  <c r="V101" i="33" s="1"/>
  <c r="V102" i="33" s="1"/>
  <c r="V103" i="33" s="1"/>
  <c r="V104" i="33" s="1"/>
  <c r="V105" i="33" s="1"/>
  <c r="V106" i="33" s="1"/>
  <c r="V107" i="33" s="1"/>
  <c r="V108" i="33" s="1"/>
  <c r="V109" i="33" s="1"/>
  <c r="V110" i="33" s="1"/>
  <c r="V111" i="33" s="1"/>
  <c r="V112" i="33" s="1"/>
  <c r="V113" i="33" s="1"/>
  <c r="V114" i="33" s="1"/>
  <c r="V115" i="33" s="1"/>
  <c r="V116" i="33" s="1"/>
  <c r="V117" i="33" s="1"/>
  <c r="V118" i="33" s="1"/>
  <c r="V119" i="33" s="1"/>
  <c r="V120" i="33" s="1"/>
  <c r="V121" i="33" s="1"/>
  <c r="V122" i="33" s="1"/>
  <c r="V123" i="33" s="1"/>
  <c r="V124" i="33" s="1"/>
  <c r="V125" i="33" s="1"/>
  <c r="V126" i="33" s="1"/>
  <c r="V127" i="33" s="1"/>
  <c r="V128" i="33" s="1"/>
  <c r="V129" i="33" s="1"/>
  <c r="V130" i="33" s="1"/>
  <c r="V131" i="33" s="1"/>
  <c r="V132" i="33" s="1"/>
  <c r="V133" i="33" s="1"/>
  <c r="V134" i="33" s="1"/>
  <c r="V135" i="33" s="1"/>
  <c r="V136" i="33" s="1"/>
  <c r="V137" i="33" s="1"/>
  <c r="V138" i="33" s="1"/>
  <c r="V139" i="33" s="1"/>
  <c r="V140" i="33" s="1"/>
  <c r="V141" i="33" s="1"/>
  <c r="V142" i="33" s="1"/>
  <c r="V143" i="33" s="1"/>
  <c r="V144" i="33" s="1"/>
  <c r="V145" i="33" s="1"/>
  <c r="V146" i="33" s="1"/>
  <c r="V147" i="33" s="1"/>
  <c r="V148" i="33" s="1"/>
  <c r="V149" i="33" s="1"/>
  <c r="V150" i="33" s="1"/>
  <c r="V151" i="33" s="1"/>
  <c r="V152" i="33" s="1"/>
  <c r="V153" i="33" s="1"/>
  <c r="V154" i="33" s="1"/>
  <c r="V155" i="33" s="1"/>
  <c r="V156" i="33" s="1"/>
  <c r="V157" i="33" s="1"/>
  <c r="V158" i="33" s="1"/>
  <c r="V159" i="33" s="1"/>
  <c r="V160" i="33" s="1"/>
  <c r="V161" i="33" s="1"/>
  <c r="V162" i="33" s="1"/>
  <c r="V163" i="33" s="1"/>
  <c r="V164" i="33" s="1"/>
  <c r="V165" i="33" s="1"/>
  <c r="V166" i="33" s="1"/>
  <c r="V167" i="33" s="1"/>
  <c r="V168" i="33" s="1"/>
  <c r="V169" i="33" s="1"/>
  <c r="V170" i="33" s="1"/>
  <c r="V171" i="33" s="1"/>
  <c r="V172" i="33" s="1"/>
  <c r="V173" i="33" s="1"/>
  <c r="V174" i="33" s="1"/>
  <c r="V175" i="33" s="1"/>
  <c r="V176" i="33" s="1"/>
  <c r="V177" i="33" s="1"/>
  <c r="V178" i="33" s="1"/>
  <c r="V179" i="33" s="1"/>
  <c r="V180" i="33" s="1"/>
  <c r="V181" i="33" s="1"/>
  <c r="V182" i="33" s="1"/>
  <c r="V183" i="33" s="1"/>
  <c r="V184" i="33" s="1"/>
  <c r="V185" i="33" s="1"/>
  <c r="V186" i="33" s="1"/>
  <c r="V187" i="33" s="1"/>
  <c r="V188" i="33" s="1"/>
  <c r="V189" i="33" s="1"/>
  <c r="V190" i="33" s="1"/>
  <c r="V191" i="33" s="1"/>
  <c r="V192" i="33" s="1"/>
  <c r="V193" i="33" s="1"/>
  <c r="V194" i="33" s="1"/>
  <c r="V195" i="33" s="1"/>
  <c r="V196" i="33" s="1"/>
  <c r="V197" i="33" s="1"/>
  <c r="V198" i="33" s="1"/>
  <c r="V199" i="33" s="1"/>
  <c r="V200" i="33" s="1"/>
  <c r="V201" i="33" s="1"/>
  <c r="V202" i="33" s="1"/>
  <c r="V203" i="33" s="1"/>
  <c r="V204" i="33" s="1"/>
  <c r="V205" i="33" s="1"/>
  <c r="V206" i="33" s="1"/>
  <c r="V207" i="33" s="1"/>
  <c r="V208" i="33" s="1"/>
  <c r="AK19" i="33"/>
  <c r="AL19" i="33"/>
  <c r="AM19" i="33"/>
  <c r="W20" i="33"/>
  <c r="M17" i="33"/>
  <c r="L17" i="33"/>
  <c r="Q18" i="33" s="1"/>
  <c r="U18" i="33"/>
  <c r="Q18" i="31"/>
  <c r="U22" i="35"/>
  <c r="X20" i="35"/>
  <c r="M19" i="35"/>
  <c r="L19" i="35"/>
  <c r="H18" i="35"/>
  <c r="B18" i="35"/>
  <c r="S19" i="35"/>
  <c r="AD19" i="35" s="1"/>
  <c r="I19" i="35"/>
  <c r="C20" i="35"/>
  <c r="G20" i="35" s="1"/>
  <c r="A18" i="35"/>
  <c r="J18" i="35"/>
  <c r="I20" i="31"/>
  <c r="C21" i="31"/>
  <c r="G21" i="31" s="1"/>
  <c r="S20" i="31"/>
  <c r="AD20" i="31" s="1"/>
  <c r="J19" i="31"/>
  <c r="A19" i="31"/>
  <c r="H19" i="31"/>
  <c r="B19" i="31"/>
  <c r="U19" i="30"/>
  <c r="AM19" i="20"/>
  <c r="AK19" i="20"/>
  <c r="AL19" i="20"/>
  <c r="W20" i="20"/>
  <c r="U23" i="31"/>
  <c r="AM20" i="31"/>
  <c r="AK20" i="31"/>
  <c r="AL20" i="31"/>
  <c r="W21" i="31"/>
  <c r="X19" i="31"/>
  <c r="L18" i="31"/>
  <c r="M18" i="31"/>
  <c r="AL20" i="29"/>
  <c r="AM20" i="29"/>
  <c r="AK20" i="29"/>
  <c r="U23" i="29"/>
  <c r="L18" i="28"/>
  <c r="M18" i="28"/>
  <c r="L19" i="28"/>
  <c r="M19" i="28"/>
  <c r="U20" i="28"/>
  <c r="Q18" i="28"/>
  <c r="AK49" i="28"/>
  <c r="AM49" i="28"/>
  <c r="AL49" i="28"/>
  <c r="W50" i="28"/>
  <c r="AL18" i="30"/>
  <c r="AM18" i="30"/>
  <c r="AK18" i="30"/>
  <c r="L17" i="20"/>
  <c r="M17" i="20"/>
  <c r="U18" i="20"/>
  <c r="Q17" i="20"/>
  <c r="Q18" i="30"/>
  <c r="M18" i="30"/>
  <c r="L18" i="30"/>
  <c r="W19" i="30"/>
  <c r="AL23" i="34"/>
  <c r="AM23" i="34"/>
  <c r="AK23" i="34"/>
  <c r="AL22" i="34"/>
  <c r="AK22" i="34"/>
  <c r="AM22" i="34"/>
  <c r="W24" i="34"/>
  <c r="L19" i="34"/>
  <c r="M19" i="34"/>
  <c r="U20" i="34"/>
  <c r="Q19" i="34"/>
  <c r="L19" i="29" l="1"/>
  <c r="Q20" i="29" s="1"/>
  <c r="M19" i="29"/>
  <c r="W20" i="29"/>
  <c r="Q19" i="35"/>
  <c r="Q20" i="35" s="1"/>
  <c r="AM21" i="35"/>
  <c r="AK21" i="35"/>
  <c r="AL21" i="35"/>
  <c r="W22" i="35"/>
  <c r="AM20" i="35"/>
  <c r="AL20" i="35"/>
  <c r="AK20" i="35"/>
  <c r="H23" i="28"/>
  <c r="B23" i="28"/>
  <c r="R19" i="32"/>
  <c r="C20" i="32"/>
  <c r="I19" i="32"/>
  <c r="S19" i="32"/>
  <c r="AD19" i="32" s="1"/>
  <c r="G19" i="32"/>
  <c r="A18" i="29"/>
  <c r="J18" i="29"/>
  <c r="J18" i="34"/>
  <c r="A18" i="34"/>
  <c r="J18" i="20"/>
  <c r="A18" i="20"/>
  <c r="J18" i="33"/>
  <c r="A18" i="33"/>
  <c r="C25" i="28"/>
  <c r="G24" i="28"/>
  <c r="S24" i="28"/>
  <c r="AD24" i="28" s="1"/>
  <c r="I24" i="28"/>
  <c r="H18" i="32"/>
  <c r="B18" i="32"/>
  <c r="H18" i="29"/>
  <c r="B18" i="29"/>
  <c r="G19" i="34"/>
  <c r="C20" i="34"/>
  <c r="I19" i="34"/>
  <c r="S19" i="34"/>
  <c r="AD19" i="34" s="1"/>
  <c r="B18" i="20"/>
  <c r="H18" i="20"/>
  <c r="H18" i="33"/>
  <c r="B18" i="33"/>
  <c r="A20" i="30"/>
  <c r="J20" i="30"/>
  <c r="J18" i="32"/>
  <c r="A18" i="32"/>
  <c r="G19" i="29"/>
  <c r="C20" i="29"/>
  <c r="I19" i="29"/>
  <c r="S19" i="29"/>
  <c r="AD19" i="29" s="1"/>
  <c r="H18" i="34"/>
  <c r="B18" i="34"/>
  <c r="G19" i="20"/>
  <c r="C20" i="20"/>
  <c r="I19" i="20"/>
  <c r="S19" i="20"/>
  <c r="AD19" i="20" s="1"/>
  <c r="R19" i="33"/>
  <c r="G19" i="33"/>
  <c r="C20" i="33"/>
  <c r="I19" i="33"/>
  <c r="S19" i="33"/>
  <c r="AD19" i="33" s="1"/>
  <c r="C22" i="30"/>
  <c r="G21" i="30"/>
  <c r="S21" i="30"/>
  <c r="AD21" i="30" s="1"/>
  <c r="I21" i="30"/>
  <c r="A23" i="28"/>
  <c r="J23" i="28"/>
  <c r="H20" i="30"/>
  <c r="B20" i="30"/>
  <c r="A184" i="25"/>
  <c r="AL20" i="32"/>
  <c r="AM20" i="32"/>
  <c r="AK20" i="32"/>
  <c r="W21" i="32"/>
  <c r="M20" i="32"/>
  <c r="L20" i="32"/>
  <c r="U21" i="32"/>
  <c r="Q20" i="32"/>
  <c r="M18" i="33"/>
  <c r="L18" i="33"/>
  <c r="Q19" i="33" s="1"/>
  <c r="U19" i="33"/>
  <c r="AK20" i="33"/>
  <c r="AM20" i="33"/>
  <c r="AL20" i="33"/>
  <c r="W21" i="33"/>
  <c r="Q19" i="31"/>
  <c r="X21" i="35"/>
  <c r="M20" i="35"/>
  <c r="L20" i="35"/>
  <c r="U23" i="35"/>
  <c r="M19" i="31"/>
  <c r="H19" i="35"/>
  <c r="B19" i="35"/>
  <c r="S20" i="35"/>
  <c r="AD20" i="35" s="1"/>
  <c r="I20" i="35"/>
  <c r="C21" i="35"/>
  <c r="G21" i="35" s="1"/>
  <c r="J19" i="35"/>
  <c r="A19" i="35"/>
  <c r="C22" i="31"/>
  <c r="G22" i="31" s="1"/>
  <c r="I21" i="31"/>
  <c r="S21" i="31"/>
  <c r="AD21" i="31" s="1"/>
  <c r="H20" i="31"/>
  <c r="B20" i="31"/>
  <c r="A20" i="31"/>
  <c r="J20" i="31"/>
  <c r="U20" i="30"/>
  <c r="W21" i="20"/>
  <c r="AK20" i="20"/>
  <c r="AL20" i="20"/>
  <c r="AM20" i="20"/>
  <c r="W22" i="20"/>
  <c r="W23" i="20"/>
  <c r="X20" i="31"/>
  <c r="X21" i="31" s="1"/>
  <c r="X22" i="31" s="1"/>
  <c r="X23" i="31" s="1"/>
  <c r="X24" i="31" s="1"/>
  <c r="X25" i="31" s="1"/>
  <c r="X26" i="31" s="1"/>
  <c r="X27" i="31" s="1"/>
  <c r="X28" i="31" s="1"/>
  <c r="X29" i="31" s="1"/>
  <c r="X30" i="31" s="1"/>
  <c r="X31" i="31" s="1"/>
  <c r="X32" i="31" s="1"/>
  <c r="X33" i="31" s="1"/>
  <c r="X34" i="31" s="1"/>
  <c r="X35" i="31" s="1"/>
  <c r="X36" i="31" s="1"/>
  <c r="X37" i="31" s="1"/>
  <c r="X38" i="31" s="1"/>
  <c r="X39" i="31" s="1"/>
  <c r="X40" i="31" s="1"/>
  <c r="X41" i="31" s="1"/>
  <c r="X42" i="31" s="1"/>
  <c r="X43" i="31" s="1"/>
  <c r="X44" i="31" s="1"/>
  <c r="X45" i="31" s="1"/>
  <c r="X46" i="31" s="1"/>
  <c r="X47" i="31" s="1"/>
  <c r="X48" i="31" s="1"/>
  <c r="X49" i="31" s="1"/>
  <c r="X50" i="31" s="1"/>
  <c r="X51" i="31" s="1"/>
  <c r="X52" i="31" s="1"/>
  <c r="X53" i="31" s="1"/>
  <c r="X54" i="31" s="1"/>
  <c r="X55" i="31" s="1"/>
  <c r="X56" i="31" s="1"/>
  <c r="X57" i="31" s="1"/>
  <c r="X58" i="31" s="1"/>
  <c r="X59" i="31" s="1"/>
  <c r="X60" i="31" s="1"/>
  <c r="X61" i="31" s="1"/>
  <c r="X62" i="31" s="1"/>
  <c r="X63" i="31" s="1"/>
  <c r="X64" i="31" s="1"/>
  <c r="X65" i="31" s="1"/>
  <c r="X66" i="31" s="1"/>
  <c r="X67" i="31" s="1"/>
  <c r="X68" i="31" s="1"/>
  <c r="X69" i="31" s="1"/>
  <c r="X70" i="31" s="1"/>
  <c r="X71" i="31" s="1"/>
  <c r="X72" i="31" s="1"/>
  <c r="X73" i="31" s="1"/>
  <c r="X74" i="31" s="1"/>
  <c r="X75" i="31" s="1"/>
  <c r="X76" i="31" s="1"/>
  <c r="X77" i="31" s="1"/>
  <c r="X78" i="31" s="1"/>
  <c r="X79" i="31" s="1"/>
  <c r="X80" i="31" s="1"/>
  <c r="X81" i="31" s="1"/>
  <c r="X82" i="31" s="1"/>
  <c r="X83" i="31" s="1"/>
  <c r="X84" i="31" s="1"/>
  <c r="X85" i="31" s="1"/>
  <c r="X86" i="31" s="1"/>
  <c r="X87" i="31" s="1"/>
  <c r="X88" i="31" s="1"/>
  <c r="X89" i="31" s="1"/>
  <c r="X90" i="31" s="1"/>
  <c r="X91" i="31" s="1"/>
  <c r="X92" i="31" s="1"/>
  <c r="X93" i="31" s="1"/>
  <c r="X94" i="31" s="1"/>
  <c r="X95" i="31" s="1"/>
  <c r="X96" i="31" s="1"/>
  <c r="X97" i="31" s="1"/>
  <c r="X98" i="31" s="1"/>
  <c r="X99" i="31" s="1"/>
  <c r="X100" i="31" s="1"/>
  <c r="X101" i="31" s="1"/>
  <c r="X102" i="31" s="1"/>
  <c r="X103" i="31" s="1"/>
  <c r="X104" i="31" s="1"/>
  <c r="X105" i="31" s="1"/>
  <c r="X106" i="31" s="1"/>
  <c r="X107" i="31" s="1"/>
  <c r="X108" i="31" s="1"/>
  <c r="X109" i="31" s="1"/>
  <c r="X110" i="31" s="1"/>
  <c r="X111" i="31" s="1"/>
  <c r="X112" i="31" s="1"/>
  <c r="X113" i="31" s="1"/>
  <c r="X114" i="31" s="1"/>
  <c r="X115" i="31" s="1"/>
  <c r="X116" i="31" s="1"/>
  <c r="X117" i="31" s="1"/>
  <c r="X118" i="31" s="1"/>
  <c r="X119" i="31" s="1"/>
  <c r="X120" i="31" s="1"/>
  <c r="X121" i="31" s="1"/>
  <c r="X122" i="31" s="1"/>
  <c r="X123" i="31" s="1"/>
  <c r="X124" i="31" s="1"/>
  <c r="X125" i="31" s="1"/>
  <c r="X126" i="31" s="1"/>
  <c r="X127" i="31" s="1"/>
  <c r="X128" i="31" s="1"/>
  <c r="X129" i="31" s="1"/>
  <c r="X130" i="31" s="1"/>
  <c r="X131" i="31" s="1"/>
  <c r="X132" i="31" s="1"/>
  <c r="X133" i="31" s="1"/>
  <c r="X134" i="31" s="1"/>
  <c r="X135" i="31" s="1"/>
  <c r="X136" i="31" s="1"/>
  <c r="X137" i="31" s="1"/>
  <c r="X138" i="31" s="1"/>
  <c r="X139" i="31" s="1"/>
  <c r="X140" i="31" s="1"/>
  <c r="X141" i="31" s="1"/>
  <c r="X142" i="31" s="1"/>
  <c r="X143" i="31" s="1"/>
  <c r="X144" i="31" s="1"/>
  <c r="X145" i="31" s="1"/>
  <c r="X146" i="31" s="1"/>
  <c r="X147" i="31" s="1"/>
  <c r="X148" i="31" s="1"/>
  <c r="X149" i="31" s="1"/>
  <c r="X150" i="31" s="1"/>
  <c r="X151" i="31" s="1"/>
  <c r="X152" i="31" s="1"/>
  <c r="X153" i="31" s="1"/>
  <c r="X154" i="31" s="1"/>
  <c r="X155" i="31" s="1"/>
  <c r="X156" i="31" s="1"/>
  <c r="X157" i="31" s="1"/>
  <c r="X158" i="31" s="1"/>
  <c r="X159" i="31" s="1"/>
  <c r="X160" i="31" s="1"/>
  <c r="X161" i="31" s="1"/>
  <c r="X162" i="31" s="1"/>
  <c r="X163" i="31" s="1"/>
  <c r="X164" i="31" s="1"/>
  <c r="X165" i="31" s="1"/>
  <c r="X166" i="31" s="1"/>
  <c r="X167" i="31" s="1"/>
  <c r="X168" i="31" s="1"/>
  <c r="X169" i="31" s="1"/>
  <c r="X170" i="31" s="1"/>
  <c r="X171" i="31" s="1"/>
  <c r="X172" i="31" s="1"/>
  <c r="X173" i="31" s="1"/>
  <c r="X174" i="31" s="1"/>
  <c r="X175" i="31" s="1"/>
  <c r="X176" i="31" s="1"/>
  <c r="X177" i="31" s="1"/>
  <c r="X178" i="31" s="1"/>
  <c r="X179" i="31" s="1"/>
  <c r="X180" i="31" s="1"/>
  <c r="X181" i="31" s="1"/>
  <c r="X182" i="31" s="1"/>
  <c r="X183" i="31" s="1"/>
  <c r="X184" i="31" s="1"/>
  <c r="X185" i="31" s="1"/>
  <c r="X186" i="31" s="1"/>
  <c r="X187" i="31" s="1"/>
  <c r="X188" i="31" s="1"/>
  <c r="X189" i="31" s="1"/>
  <c r="X190" i="31" s="1"/>
  <c r="X191" i="31" s="1"/>
  <c r="X192" i="31" s="1"/>
  <c r="X193" i="31" s="1"/>
  <c r="X194" i="31" s="1"/>
  <c r="X195" i="31" s="1"/>
  <c r="X196" i="31" s="1"/>
  <c r="X197" i="31" s="1"/>
  <c r="X198" i="31" s="1"/>
  <c r="X199" i="31" s="1"/>
  <c r="X200" i="31" s="1"/>
  <c r="X201" i="31" s="1"/>
  <c r="X202" i="31" s="1"/>
  <c r="X203" i="31" s="1"/>
  <c r="X204" i="31" s="1"/>
  <c r="X205" i="31" s="1"/>
  <c r="X206" i="31" s="1"/>
  <c r="X207" i="31" s="1"/>
  <c r="X208" i="31" s="1"/>
  <c r="L19" i="31"/>
  <c r="AM21" i="31"/>
  <c r="AK21" i="31"/>
  <c r="AL21" i="31"/>
  <c r="W22" i="31"/>
  <c r="U24" i="31"/>
  <c r="AL21" i="29"/>
  <c r="AM21" i="29"/>
  <c r="AK21" i="29"/>
  <c r="U24" i="29"/>
  <c r="AM50" i="28"/>
  <c r="AK50" i="28"/>
  <c r="AL50" i="28"/>
  <c r="W51" i="28"/>
  <c r="M20" i="28"/>
  <c r="L20" i="28"/>
  <c r="U21" i="28"/>
  <c r="Q19" i="28"/>
  <c r="Q20" i="28" s="1"/>
  <c r="AL19" i="30"/>
  <c r="AM19" i="30"/>
  <c r="AK19" i="30"/>
  <c r="Q18" i="20"/>
  <c r="M18" i="20"/>
  <c r="L18" i="20"/>
  <c r="U19" i="20"/>
  <c r="Q20" i="34"/>
  <c r="M19" i="30"/>
  <c r="L19" i="30"/>
  <c r="W20" i="30"/>
  <c r="Q19" i="30"/>
  <c r="AM24" i="34"/>
  <c r="AK24" i="34"/>
  <c r="AL24" i="34"/>
  <c r="W25" i="34"/>
  <c r="W26" i="34" s="1"/>
  <c r="L20" i="34"/>
  <c r="M20" i="34"/>
  <c r="U21" i="34"/>
  <c r="W21" i="29" l="1"/>
  <c r="M20" i="29"/>
  <c r="L20" i="29"/>
  <c r="Q21" i="29" s="1"/>
  <c r="Q21" i="35"/>
  <c r="AM22" i="35"/>
  <c r="AL22" i="35"/>
  <c r="AK22" i="35"/>
  <c r="W23" i="35"/>
  <c r="A19" i="33"/>
  <c r="J19" i="33"/>
  <c r="C21" i="29"/>
  <c r="G20" i="29"/>
  <c r="I20" i="29"/>
  <c r="S20" i="29"/>
  <c r="AD20" i="29" s="1"/>
  <c r="G20" i="34"/>
  <c r="C21" i="34"/>
  <c r="I20" i="34"/>
  <c r="S20" i="34"/>
  <c r="AD20" i="34" s="1"/>
  <c r="B21" i="30"/>
  <c r="H21" i="30"/>
  <c r="R20" i="33"/>
  <c r="C21" i="33"/>
  <c r="G20" i="33"/>
  <c r="S20" i="33"/>
  <c r="AD20" i="33" s="1"/>
  <c r="I20" i="33"/>
  <c r="J19" i="20"/>
  <c r="A19" i="20"/>
  <c r="B19" i="29"/>
  <c r="H19" i="29"/>
  <c r="H19" i="34"/>
  <c r="B19" i="34"/>
  <c r="G25" i="28"/>
  <c r="C26" i="28"/>
  <c r="I25" i="28"/>
  <c r="S25" i="28"/>
  <c r="AD25" i="28" s="1"/>
  <c r="R20" i="32"/>
  <c r="G20" i="32"/>
  <c r="C21" i="32"/>
  <c r="S20" i="32"/>
  <c r="AD20" i="32" s="1"/>
  <c r="I20" i="32"/>
  <c r="G22" i="30"/>
  <c r="C23" i="30"/>
  <c r="S22" i="30"/>
  <c r="AD22" i="30" s="1"/>
  <c r="I22" i="30"/>
  <c r="H19" i="33"/>
  <c r="B19" i="33"/>
  <c r="G20" i="20"/>
  <c r="C21" i="20"/>
  <c r="I20" i="20"/>
  <c r="S20" i="20"/>
  <c r="AD20" i="20" s="1"/>
  <c r="J24" i="28"/>
  <c r="A24" i="28"/>
  <c r="H19" i="32"/>
  <c r="B19" i="32"/>
  <c r="J21" i="30"/>
  <c r="A21" i="30"/>
  <c r="H19" i="20"/>
  <c r="B19" i="20"/>
  <c r="A19" i="29"/>
  <c r="J19" i="29"/>
  <c r="J19" i="34"/>
  <c r="A19" i="34"/>
  <c r="B24" i="28"/>
  <c r="H24" i="28"/>
  <c r="J19" i="32"/>
  <c r="A19" i="32"/>
  <c r="Q20" i="31"/>
  <c r="A185" i="25"/>
  <c r="AM21" i="32"/>
  <c r="AK21" i="32"/>
  <c r="AL21" i="32"/>
  <c r="W22" i="32"/>
  <c r="M21" i="32"/>
  <c r="L21" i="32"/>
  <c r="U22" i="32"/>
  <c r="Q21" i="32"/>
  <c r="AK21" i="33"/>
  <c r="AM21" i="33"/>
  <c r="AL21" i="33"/>
  <c r="W22" i="33"/>
  <c r="M19" i="33"/>
  <c r="L19" i="33"/>
  <c r="Q20" i="33" s="1"/>
  <c r="U20" i="33"/>
  <c r="X22" i="35"/>
  <c r="L21" i="35"/>
  <c r="M21" i="35"/>
  <c r="U24" i="35"/>
  <c r="L21" i="31"/>
  <c r="M21" i="31"/>
  <c r="L20" i="31"/>
  <c r="M20" i="31"/>
  <c r="C22" i="35"/>
  <c r="G22" i="35" s="1"/>
  <c r="S21" i="35"/>
  <c r="AD21" i="35" s="1"/>
  <c r="I21" i="35"/>
  <c r="H20" i="35"/>
  <c r="B20" i="35"/>
  <c r="A20" i="35"/>
  <c r="J20" i="35"/>
  <c r="J21" i="31"/>
  <c r="A21" i="31"/>
  <c r="C23" i="31"/>
  <c r="G23" i="31" s="1"/>
  <c r="I22" i="31"/>
  <c r="S22" i="31"/>
  <c r="AD22" i="31" s="1"/>
  <c r="H21" i="31"/>
  <c r="B21" i="31"/>
  <c r="U21" i="30"/>
  <c r="AK23" i="20"/>
  <c r="AL23" i="20"/>
  <c r="AM23" i="20"/>
  <c r="W24" i="20"/>
  <c r="AK22" i="20"/>
  <c r="AL22" i="20"/>
  <c r="AM22" i="20"/>
  <c r="AK21" i="20"/>
  <c r="AM21" i="20"/>
  <c r="AL21" i="20"/>
  <c r="Q19" i="20"/>
  <c r="AK22" i="31"/>
  <c r="AM22" i="31"/>
  <c r="AL22" i="31"/>
  <c r="W23" i="31"/>
  <c r="M22" i="31"/>
  <c r="L22" i="31"/>
  <c r="U25" i="31"/>
  <c r="Q21" i="34"/>
  <c r="AK22" i="29"/>
  <c r="AM22" i="29"/>
  <c r="AL22" i="29"/>
  <c r="U25" i="29"/>
  <c r="L21" i="28"/>
  <c r="M21" i="28"/>
  <c r="U22" i="28"/>
  <c r="Q21" i="28"/>
  <c r="AL51" i="28"/>
  <c r="AK51" i="28"/>
  <c r="AM51" i="28"/>
  <c r="W52" i="28"/>
  <c r="AL20" i="30"/>
  <c r="AK20" i="30"/>
  <c r="AM20" i="30"/>
  <c r="L19" i="20"/>
  <c r="M19" i="20"/>
  <c r="U20" i="20"/>
  <c r="M20" i="30"/>
  <c r="L20" i="30"/>
  <c r="W21" i="30"/>
  <c r="Q20" i="30"/>
  <c r="AK26" i="34"/>
  <c r="AM26" i="34"/>
  <c r="AL26" i="34"/>
  <c r="W27" i="34"/>
  <c r="W28" i="34" s="1"/>
  <c r="AM25" i="34"/>
  <c r="AK25" i="34"/>
  <c r="AL25" i="34"/>
  <c r="L21" i="34"/>
  <c r="M21" i="34"/>
  <c r="U22" i="34"/>
  <c r="W22" i="29" l="1"/>
  <c r="M21" i="29"/>
  <c r="L21" i="29"/>
  <c r="Q22" i="29" s="1"/>
  <c r="Q22" i="35"/>
  <c r="AK23" i="35"/>
  <c r="AM23" i="35"/>
  <c r="AL23" i="35"/>
  <c r="W24" i="35"/>
  <c r="G21" i="20"/>
  <c r="C22" i="20"/>
  <c r="I21" i="20"/>
  <c r="S21" i="20"/>
  <c r="AD21" i="20" s="1"/>
  <c r="A22" i="30"/>
  <c r="J22" i="30"/>
  <c r="A20" i="32"/>
  <c r="J20" i="32"/>
  <c r="H25" i="28"/>
  <c r="B25" i="28"/>
  <c r="G21" i="34"/>
  <c r="C22" i="34"/>
  <c r="I21" i="34"/>
  <c r="S21" i="34"/>
  <c r="AD21" i="34" s="1"/>
  <c r="H20" i="29"/>
  <c r="B20" i="29"/>
  <c r="B20" i="20"/>
  <c r="H20" i="20"/>
  <c r="H20" i="33"/>
  <c r="B20" i="33"/>
  <c r="H20" i="34"/>
  <c r="B20" i="34"/>
  <c r="G21" i="29"/>
  <c r="C22" i="29"/>
  <c r="I21" i="29"/>
  <c r="S21" i="29"/>
  <c r="AD21" i="29" s="1"/>
  <c r="G23" i="30"/>
  <c r="C24" i="30"/>
  <c r="I23" i="30"/>
  <c r="S23" i="30"/>
  <c r="AD23" i="30" s="1"/>
  <c r="R21" i="32"/>
  <c r="C22" i="32"/>
  <c r="G21" i="32"/>
  <c r="I21" i="32"/>
  <c r="S21" i="32"/>
  <c r="AD21" i="32" s="1"/>
  <c r="J25" i="28"/>
  <c r="A25" i="28"/>
  <c r="R21" i="33"/>
  <c r="G21" i="33"/>
  <c r="C22" i="33"/>
  <c r="I21" i="33"/>
  <c r="S21" i="33"/>
  <c r="AD21" i="33" s="1"/>
  <c r="A20" i="20"/>
  <c r="J20" i="20"/>
  <c r="H22" i="30"/>
  <c r="B22" i="30"/>
  <c r="B20" i="32"/>
  <c r="H20" i="32"/>
  <c r="C27" i="28"/>
  <c r="G26" i="28"/>
  <c r="I26" i="28"/>
  <c r="S26" i="28"/>
  <c r="AD26" i="28" s="1"/>
  <c r="A20" i="33"/>
  <c r="J20" i="33"/>
  <c r="J20" i="34"/>
  <c r="A20" i="34"/>
  <c r="J20" i="29"/>
  <c r="A20" i="29"/>
  <c r="Q21" i="31"/>
  <c r="Q22" i="31" s="1"/>
  <c r="Q23" i="31" s="1"/>
  <c r="W29" i="34"/>
  <c r="W30" i="34" s="1"/>
  <c r="Q22" i="34"/>
  <c r="A186" i="25"/>
  <c r="Q22" i="32"/>
  <c r="AK22" i="32"/>
  <c r="AM22" i="32"/>
  <c r="AL22" i="32"/>
  <c r="W23" i="32"/>
  <c r="W24" i="32" s="1"/>
  <c r="W25" i="32" s="1"/>
  <c r="L22" i="32"/>
  <c r="M22" i="32"/>
  <c r="U23" i="32"/>
  <c r="AL22" i="33"/>
  <c r="AM22" i="33"/>
  <c r="AK22" i="33"/>
  <c r="W23" i="33"/>
  <c r="L20" i="33"/>
  <c r="Q21" i="33" s="1"/>
  <c r="M20" i="33"/>
  <c r="U21" i="33"/>
  <c r="X23" i="35"/>
  <c r="M22" i="35"/>
  <c r="L22" i="35"/>
  <c r="U25" i="35"/>
  <c r="C23" i="35"/>
  <c r="G23" i="35" s="1"/>
  <c r="S22" i="35"/>
  <c r="AD22" i="35" s="1"/>
  <c r="I22" i="35"/>
  <c r="A21" i="35"/>
  <c r="J21" i="35"/>
  <c r="H21" i="35"/>
  <c r="B21" i="35"/>
  <c r="H22" i="31"/>
  <c r="B22" i="31"/>
  <c r="J22" i="31"/>
  <c r="A22" i="31"/>
  <c r="I23" i="31"/>
  <c r="C24" i="31"/>
  <c r="G24" i="31" s="1"/>
  <c r="S23" i="31"/>
  <c r="AD23" i="31" s="1"/>
  <c r="U22" i="30"/>
  <c r="Q20" i="20"/>
  <c r="AL24" i="20"/>
  <c r="AM24" i="20"/>
  <c r="AK24" i="20"/>
  <c r="W25" i="20"/>
  <c r="W26" i="20" s="1"/>
  <c r="AK23" i="31"/>
  <c r="AM23" i="31"/>
  <c r="AL23" i="31"/>
  <c r="W24" i="31"/>
  <c r="M23" i="31"/>
  <c r="L23" i="31"/>
  <c r="U26" i="31"/>
  <c r="AK23" i="29"/>
  <c r="AM23" i="29"/>
  <c r="AL23" i="29"/>
  <c r="U26" i="29"/>
  <c r="AL52" i="28"/>
  <c r="AK52" i="28"/>
  <c r="AM52" i="28"/>
  <c r="W53" i="28"/>
  <c r="M22" i="28"/>
  <c r="L22" i="28"/>
  <c r="U23" i="28"/>
  <c r="Q22" i="28"/>
  <c r="M20" i="20"/>
  <c r="L20" i="20"/>
  <c r="Q21" i="20" s="1"/>
  <c r="U21" i="20"/>
  <c r="M21" i="30"/>
  <c r="L21" i="30"/>
  <c r="AM21" i="30"/>
  <c r="AL21" i="30"/>
  <c r="AK21" i="30"/>
  <c r="W22" i="30"/>
  <c r="Q21" i="30"/>
  <c r="AM29" i="34"/>
  <c r="AK29" i="34"/>
  <c r="AL29" i="34"/>
  <c r="AK28" i="34"/>
  <c r="AM28" i="34"/>
  <c r="AL28" i="34"/>
  <c r="AM27" i="34"/>
  <c r="AL27" i="34"/>
  <c r="AK27" i="34"/>
  <c r="AL30" i="34"/>
  <c r="AM30" i="34"/>
  <c r="AK30" i="34"/>
  <c r="W31" i="34"/>
  <c r="L22" i="34"/>
  <c r="M22" i="34"/>
  <c r="U23" i="34"/>
  <c r="W23" i="29" l="1"/>
  <c r="M22" i="29"/>
  <c r="L22" i="29"/>
  <c r="Q23" i="29" s="1"/>
  <c r="Q23" i="35"/>
  <c r="AK24" i="35"/>
  <c r="AM24" i="35"/>
  <c r="W25" i="35"/>
  <c r="AL24" i="35"/>
  <c r="R22" i="33"/>
  <c r="C23" i="33"/>
  <c r="I22" i="33"/>
  <c r="G22" i="33"/>
  <c r="S22" i="33"/>
  <c r="AD22" i="33" s="1"/>
  <c r="R22" i="32"/>
  <c r="G22" i="32"/>
  <c r="C23" i="32"/>
  <c r="S22" i="32"/>
  <c r="AD22" i="32" s="1"/>
  <c r="I22" i="32"/>
  <c r="G24" i="30"/>
  <c r="C25" i="30"/>
  <c r="S24" i="30"/>
  <c r="AD24" i="30" s="1"/>
  <c r="I24" i="30"/>
  <c r="C23" i="29"/>
  <c r="G22" i="29"/>
  <c r="I22" i="29"/>
  <c r="S22" i="29"/>
  <c r="AD22" i="29" s="1"/>
  <c r="G22" i="34"/>
  <c r="C23" i="34"/>
  <c r="I22" i="34"/>
  <c r="S22" i="34"/>
  <c r="AD22" i="34" s="1"/>
  <c r="A26" i="28"/>
  <c r="J26" i="28"/>
  <c r="H21" i="33"/>
  <c r="B21" i="33"/>
  <c r="H23" i="30"/>
  <c r="B23" i="30"/>
  <c r="H21" i="29"/>
  <c r="B21" i="29"/>
  <c r="H21" i="34"/>
  <c r="B21" i="34"/>
  <c r="A21" i="20"/>
  <c r="J21" i="20"/>
  <c r="H26" i="28"/>
  <c r="B26" i="28"/>
  <c r="A21" i="32"/>
  <c r="J21" i="32"/>
  <c r="C23" i="20"/>
  <c r="G22" i="20"/>
  <c r="I22" i="20"/>
  <c r="S22" i="20"/>
  <c r="AD22" i="20" s="1"/>
  <c r="C28" i="28"/>
  <c r="G27" i="28"/>
  <c r="I27" i="28"/>
  <c r="S27" i="28"/>
  <c r="AD27" i="28" s="1"/>
  <c r="J21" i="33"/>
  <c r="A21" i="33"/>
  <c r="H21" i="32"/>
  <c r="B21" i="32"/>
  <c r="J23" i="30"/>
  <c r="A23" i="30"/>
  <c r="A21" i="29"/>
  <c r="J21" i="29"/>
  <c r="J21" i="34"/>
  <c r="A21" i="34"/>
  <c r="H21" i="20"/>
  <c r="B21" i="20"/>
  <c r="Q23" i="34"/>
  <c r="Q23" i="32"/>
  <c r="A187" i="25"/>
  <c r="AK25" i="32"/>
  <c r="AM25" i="32"/>
  <c r="AL25" i="32"/>
  <c r="AK24" i="32"/>
  <c r="AL24" i="32"/>
  <c r="AM24" i="32"/>
  <c r="AM23" i="32"/>
  <c r="AK23" i="32"/>
  <c r="AL23" i="32"/>
  <c r="W26" i="32"/>
  <c r="W27" i="32" s="1"/>
  <c r="L23" i="32"/>
  <c r="Q24" i="32" s="1"/>
  <c r="M23" i="32"/>
  <c r="U24" i="32"/>
  <c r="AM23" i="33"/>
  <c r="AL23" i="33"/>
  <c r="AK23" i="33"/>
  <c r="W24" i="33"/>
  <c r="M21" i="33"/>
  <c r="L21" i="33"/>
  <c r="Q22" i="33" s="1"/>
  <c r="U22" i="33"/>
  <c r="X24" i="35"/>
  <c r="L23" i="35"/>
  <c r="M23" i="35"/>
  <c r="U26" i="35"/>
  <c r="S23" i="35"/>
  <c r="AD23" i="35" s="1"/>
  <c r="I23" i="35"/>
  <c r="C24" i="35"/>
  <c r="G24" i="35" s="1"/>
  <c r="A22" i="35"/>
  <c r="J22" i="35"/>
  <c r="H22" i="35"/>
  <c r="B22" i="35"/>
  <c r="C25" i="31"/>
  <c r="G25" i="31" s="1"/>
  <c r="I24" i="31"/>
  <c r="S24" i="31"/>
  <c r="AD24" i="31" s="1"/>
  <c r="J23" i="31"/>
  <c r="A23" i="31"/>
  <c r="B23" i="31"/>
  <c r="H23" i="31"/>
  <c r="U23" i="30"/>
  <c r="U24" i="30"/>
  <c r="U25" i="30" s="1"/>
  <c r="U26" i="30" s="1"/>
  <c r="AL26" i="20"/>
  <c r="AM26" i="20"/>
  <c r="AK26" i="20"/>
  <c r="AL25" i="20"/>
  <c r="AK25" i="20"/>
  <c r="AM25" i="20"/>
  <c r="W27" i="20"/>
  <c r="Q23" i="28"/>
  <c r="AM24" i="31"/>
  <c r="AL24" i="31"/>
  <c r="AK24" i="31"/>
  <c r="W25" i="31"/>
  <c r="L24" i="31"/>
  <c r="M24" i="31"/>
  <c r="Q24" i="31"/>
  <c r="U27" i="31"/>
  <c r="AK24" i="29"/>
  <c r="AM24" i="29"/>
  <c r="AL24" i="29"/>
  <c r="U27" i="29"/>
  <c r="AL53" i="28"/>
  <c r="AM53" i="28"/>
  <c r="AK53" i="28"/>
  <c r="W54" i="28"/>
  <c r="M23" i="28"/>
  <c r="L23" i="28"/>
  <c r="Q24" i="28" s="1"/>
  <c r="U24" i="28"/>
  <c r="L21" i="20"/>
  <c r="Q22" i="20" s="1"/>
  <c r="M21" i="20"/>
  <c r="U22" i="20"/>
  <c r="Q22" i="30"/>
  <c r="AL22" i="30"/>
  <c r="AM22" i="30"/>
  <c r="AK22" i="30"/>
  <c r="L22" i="30"/>
  <c r="M22" i="30"/>
  <c r="W23" i="30"/>
  <c r="AK31" i="34"/>
  <c r="AL31" i="34"/>
  <c r="AM31" i="34"/>
  <c r="W32" i="34"/>
  <c r="L23" i="34"/>
  <c r="M23" i="34"/>
  <c r="U24" i="34"/>
  <c r="M23" i="29" l="1"/>
  <c r="L23" i="29"/>
  <c r="Q24" i="29" s="1"/>
  <c r="W24" i="29"/>
  <c r="Q24" i="35"/>
  <c r="AK25" i="35"/>
  <c r="AL25" i="35"/>
  <c r="AM25" i="35"/>
  <c r="W26" i="35"/>
  <c r="B27" i="28"/>
  <c r="H27" i="28"/>
  <c r="H22" i="20"/>
  <c r="B22" i="20"/>
  <c r="G23" i="34"/>
  <c r="C24" i="34"/>
  <c r="I23" i="34"/>
  <c r="S23" i="34"/>
  <c r="AD23" i="34" s="1"/>
  <c r="H22" i="29"/>
  <c r="B22" i="29"/>
  <c r="C26" i="30"/>
  <c r="G25" i="30"/>
  <c r="I25" i="30"/>
  <c r="S25" i="30"/>
  <c r="AD25" i="30" s="1"/>
  <c r="R23" i="32"/>
  <c r="C24" i="32"/>
  <c r="I23" i="32"/>
  <c r="G23" i="32"/>
  <c r="S23" i="32"/>
  <c r="AD23" i="32" s="1"/>
  <c r="H22" i="33"/>
  <c r="B22" i="33"/>
  <c r="C29" i="28"/>
  <c r="G28" i="28"/>
  <c r="S28" i="28"/>
  <c r="AD28" i="28" s="1"/>
  <c r="I28" i="28"/>
  <c r="G23" i="20"/>
  <c r="C24" i="20"/>
  <c r="I23" i="20"/>
  <c r="S23" i="20"/>
  <c r="AD23" i="20" s="1"/>
  <c r="B22" i="34"/>
  <c r="H22" i="34"/>
  <c r="G23" i="29"/>
  <c r="C24" i="29"/>
  <c r="S23" i="29"/>
  <c r="AD23" i="29" s="1"/>
  <c r="I23" i="29"/>
  <c r="H24" i="30"/>
  <c r="B24" i="30"/>
  <c r="B22" i="32"/>
  <c r="H22" i="32"/>
  <c r="J22" i="33"/>
  <c r="A22" i="33"/>
  <c r="J24" i="30"/>
  <c r="A24" i="30"/>
  <c r="J22" i="32"/>
  <c r="A22" i="32"/>
  <c r="R23" i="33"/>
  <c r="G23" i="33"/>
  <c r="C24" i="33"/>
  <c r="S23" i="33"/>
  <c r="AD23" i="33" s="1"/>
  <c r="I23" i="33"/>
  <c r="J27" i="28"/>
  <c r="A27" i="28"/>
  <c r="A22" i="20"/>
  <c r="J22" i="20"/>
  <c r="J22" i="34"/>
  <c r="A22" i="34"/>
  <c r="J22" i="29"/>
  <c r="A22" i="29"/>
  <c r="Q24" i="34"/>
  <c r="A188" i="25"/>
  <c r="AK27" i="32"/>
  <c r="AM27" i="32"/>
  <c r="W28" i="32"/>
  <c r="AL28" i="32" s="1"/>
  <c r="AL27" i="32"/>
  <c r="AL26" i="32"/>
  <c r="AM26" i="32"/>
  <c r="AK26" i="32"/>
  <c r="M24" i="32"/>
  <c r="L24" i="32"/>
  <c r="Q25" i="32" s="1"/>
  <c r="U25" i="32"/>
  <c r="AM24" i="33"/>
  <c r="AL24" i="33"/>
  <c r="AK24" i="33"/>
  <c r="W25" i="33"/>
  <c r="L22" i="33"/>
  <c r="Q23" i="33" s="1"/>
  <c r="M22" i="33"/>
  <c r="U23" i="33"/>
  <c r="X25" i="35"/>
  <c r="M24" i="35"/>
  <c r="L24" i="35"/>
  <c r="U27" i="35"/>
  <c r="S24" i="35"/>
  <c r="AD24" i="35" s="1"/>
  <c r="I24" i="35"/>
  <c r="C25" i="35"/>
  <c r="G25" i="35" s="1"/>
  <c r="J23" i="35"/>
  <c r="A23" i="35"/>
  <c r="H23" i="35"/>
  <c r="B23" i="35"/>
  <c r="C26" i="31"/>
  <c r="G26" i="31" s="1"/>
  <c r="I25" i="31"/>
  <c r="S25" i="31"/>
  <c r="AD25" i="31" s="1"/>
  <c r="J24" i="31"/>
  <c r="A24" i="31"/>
  <c r="B24" i="31"/>
  <c r="H24" i="31"/>
  <c r="U27" i="30"/>
  <c r="U28" i="30" s="1"/>
  <c r="AL27" i="20"/>
  <c r="AM27" i="20"/>
  <c r="AK27" i="20"/>
  <c r="W28" i="20"/>
  <c r="AM25" i="31"/>
  <c r="AK25" i="31"/>
  <c r="AL25" i="31"/>
  <c r="W26" i="31"/>
  <c r="L25" i="31"/>
  <c r="M25" i="31"/>
  <c r="U28" i="31"/>
  <c r="Q25" i="31"/>
  <c r="AM25" i="29"/>
  <c r="AL25" i="29"/>
  <c r="AK25" i="29"/>
  <c r="U28" i="29"/>
  <c r="AK54" i="28"/>
  <c r="AL54" i="28"/>
  <c r="AM54" i="28"/>
  <c r="W55" i="28"/>
  <c r="M24" i="28"/>
  <c r="L24" i="28"/>
  <c r="Q25" i="28" s="1"/>
  <c r="U25" i="28"/>
  <c r="Q23" i="30"/>
  <c r="L22" i="20"/>
  <c r="Q23" i="20" s="1"/>
  <c r="M22" i="20"/>
  <c r="U23" i="20"/>
  <c r="AK23" i="30"/>
  <c r="AM23" i="30"/>
  <c r="AL23" i="30"/>
  <c r="M23" i="30"/>
  <c r="W24" i="30"/>
  <c r="L23" i="30"/>
  <c r="AL32" i="34"/>
  <c r="AM32" i="34"/>
  <c r="AK32" i="34"/>
  <c r="W33" i="34"/>
  <c r="L24" i="34"/>
  <c r="M24" i="34"/>
  <c r="U25" i="34"/>
  <c r="W25" i="29" l="1"/>
  <c r="L24" i="29"/>
  <c r="Q25" i="29" s="1"/>
  <c r="M24" i="29"/>
  <c r="Q25" i="34"/>
  <c r="Q25" i="35"/>
  <c r="AM26" i="35"/>
  <c r="AL26" i="35"/>
  <c r="AK26" i="35"/>
  <c r="W27" i="35"/>
  <c r="R24" i="33"/>
  <c r="C25" i="33"/>
  <c r="S24" i="33"/>
  <c r="AD24" i="33" s="1"/>
  <c r="I24" i="33"/>
  <c r="G24" i="33"/>
  <c r="B23" i="29"/>
  <c r="H23" i="29"/>
  <c r="A23" i="20"/>
  <c r="J23" i="20"/>
  <c r="R24" i="32"/>
  <c r="G24" i="32"/>
  <c r="C25" i="32"/>
  <c r="I24" i="32"/>
  <c r="S24" i="32"/>
  <c r="AD24" i="32" s="1"/>
  <c r="H25" i="30"/>
  <c r="B25" i="30"/>
  <c r="B23" i="33"/>
  <c r="H23" i="33"/>
  <c r="J23" i="29"/>
  <c r="A23" i="29"/>
  <c r="G24" i="20"/>
  <c r="C25" i="20"/>
  <c r="I24" i="20"/>
  <c r="S24" i="20"/>
  <c r="AD24" i="20" s="1"/>
  <c r="B28" i="28"/>
  <c r="H28" i="28"/>
  <c r="G26" i="30"/>
  <c r="C27" i="30"/>
  <c r="I26" i="30"/>
  <c r="S26" i="30"/>
  <c r="AD26" i="30" s="1"/>
  <c r="J23" i="34"/>
  <c r="A23" i="34"/>
  <c r="J23" i="33"/>
  <c r="A23" i="33"/>
  <c r="B23" i="20"/>
  <c r="H23" i="20"/>
  <c r="C30" i="28"/>
  <c r="G29" i="28"/>
  <c r="S29" i="28"/>
  <c r="AD29" i="28" s="1"/>
  <c r="I29" i="28"/>
  <c r="B23" i="32"/>
  <c r="H23" i="32"/>
  <c r="G24" i="34"/>
  <c r="C25" i="34"/>
  <c r="I24" i="34"/>
  <c r="S24" i="34"/>
  <c r="AD24" i="34" s="1"/>
  <c r="C25" i="29"/>
  <c r="G24" i="29"/>
  <c r="S24" i="29"/>
  <c r="AD24" i="29" s="1"/>
  <c r="I24" i="29"/>
  <c r="J28" i="28"/>
  <c r="A28" i="28"/>
  <c r="A23" i="32"/>
  <c r="J23" i="32"/>
  <c r="A25" i="30"/>
  <c r="J25" i="30"/>
  <c r="H23" i="34"/>
  <c r="B23" i="34"/>
  <c r="A189" i="25"/>
  <c r="W29" i="32"/>
  <c r="AM29" i="32" s="1"/>
  <c r="AM28" i="32"/>
  <c r="AK28" i="32"/>
  <c r="AK29" i="32"/>
  <c r="W30" i="32"/>
  <c r="M25" i="32"/>
  <c r="L25" i="32"/>
  <c r="Q26" i="32" s="1"/>
  <c r="U26" i="32"/>
  <c r="AM25" i="33"/>
  <c r="AK25" i="33"/>
  <c r="AL25" i="33"/>
  <c r="W26" i="33"/>
  <c r="L23" i="33"/>
  <c r="Q24" i="33" s="1"/>
  <c r="M23" i="33"/>
  <c r="U24" i="33"/>
  <c r="X26" i="35"/>
  <c r="L25" i="35"/>
  <c r="M25" i="35"/>
  <c r="U28" i="35"/>
  <c r="A24" i="35"/>
  <c r="J24" i="35"/>
  <c r="C26" i="35"/>
  <c r="G26" i="35" s="1"/>
  <c r="S25" i="35"/>
  <c r="AD25" i="35" s="1"/>
  <c r="I25" i="35"/>
  <c r="H24" i="35"/>
  <c r="B24" i="35"/>
  <c r="J25" i="31"/>
  <c r="A25" i="31"/>
  <c r="H25" i="31"/>
  <c r="B25" i="31"/>
  <c r="C27" i="31"/>
  <c r="G27" i="31" s="1"/>
  <c r="I26" i="31"/>
  <c r="S26" i="31"/>
  <c r="AD26" i="31" s="1"/>
  <c r="U29" i="30"/>
  <c r="U30" i="30"/>
  <c r="Q24" i="30"/>
  <c r="AM28" i="20"/>
  <c r="AL28" i="20"/>
  <c r="AK28" i="20"/>
  <c r="W29" i="20"/>
  <c r="AK26" i="31"/>
  <c r="AM26" i="31"/>
  <c r="AL26" i="31"/>
  <c r="W27" i="31"/>
  <c r="M26" i="31"/>
  <c r="L26" i="31"/>
  <c r="U29" i="31"/>
  <c r="Q26" i="31"/>
  <c r="AM26" i="29"/>
  <c r="AL26" i="29"/>
  <c r="AK26" i="29"/>
  <c r="U29" i="29"/>
  <c r="AL55" i="28"/>
  <c r="AM55" i="28"/>
  <c r="AK55" i="28"/>
  <c r="W56" i="28"/>
  <c r="L25" i="28"/>
  <c r="Q26" i="28" s="1"/>
  <c r="M25" i="28"/>
  <c r="U26" i="28"/>
  <c r="M23" i="20"/>
  <c r="L23" i="20"/>
  <c r="Q24" i="20" s="1"/>
  <c r="U24" i="20"/>
  <c r="AL24" i="30"/>
  <c r="AK24" i="30"/>
  <c r="AM24" i="30"/>
  <c r="W25" i="30"/>
  <c r="M24" i="30"/>
  <c r="L24" i="30"/>
  <c r="L25" i="34"/>
  <c r="Q26" i="34" s="1"/>
  <c r="M25" i="34"/>
  <c r="U26" i="34"/>
  <c r="AL33" i="34"/>
  <c r="AK33" i="34"/>
  <c r="AM33" i="34"/>
  <c r="W34" i="34"/>
  <c r="L25" i="29" l="1"/>
  <c r="Q26" i="29" s="1"/>
  <c r="M25" i="29"/>
  <c r="W26" i="29"/>
  <c r="Q26" i="35"/>
  <c r="AM27" i="35"/>
  <c r="AK27" i="35"/>
  <c r="AL27" i="35"/>
  <c r="W28" i="35"/>
  <c r="G25" i="29"/>
  <c r="C26" i="29"/>
  <c r="I25" i="29"/>
  <c r="S25" i="29"/>
  <c r="AD25" i="29" s="1"/>
  <c r="H24" i="34"/>
  <c r="B24" i="34"/>
  <c r="H26" i="30"/>
  <c r="B26" i="30"/>
  <c r="J24" i="20"/>
  <c r="A24" i="20"/>
  <c r="R25" i="32"/>
  <c r="C26" i="32"/>
  <c r="I25" i="32"/>
  <c r="S25" i="32"/>
  <c r="AD25" i="32" s="1"/>
  <c r="G25" i="32"/>
  <c r="A24" i="33"/>
  <c r="J24" i="33"/>
  <c r="A24" i="29"/>
  <c r="J24" i="29"/>
  <c r="H29" i="28"/>
  <c r="B29" i="28"/>
  <c r="G25" i="20"/>
  <c r="C26" i="20"/>
  <c r="S25" i="20"/>
  <c r="AD25" i="20" s="1"/>
  <c r="I25" i="20"/>
  <c r="H24" i="32"/>
  <c r="B24" i="32"/>
  <c r="J24" i="34"/>
  <c r="A24" i="34"/>
  <c r="C31" i="28"/>
  <c r="G30" i="28"/>
  <c r="S30" i="28"/>
  <c r="AD30" i="28" s="1"/>
  <c r="I30" i="28"/>
  <c r="A26" i="30"/>
  <c r="J26" i="30"/>
  <c r="B24" i="20"/>
  <c r="H24" i="20"/>
  <c r="R25" i="33"/>
  <c r="G25" i="33"/>
  <c r="C26" i="33"/>
  <c r="I25" i="33"/>
  <c r="S25" i="33"/>
  <c r="AD25" i="33" s="1"/>
  <c r="H24" i="29"/>
  <c r="B24" i="29"/>
  <c r="G25" i="34"/>
  <c r="C26" i="34"/>
  <c r="I25" i="34"/>
  <c r="S25" i="34"/>
  <c r="AD25" i="34" s="1"/>
  <c r="J29" i="28"/>
  <c r="A29" i="28"/>
  <c r="G27" i="30"/>
  <c r="C28" i="30"/>
  <c r="I27" i="30"/>
  <c r="S27" i="30"/>
  <c r="AD27" i="30" s="1"/>
  <c r="A24" i="32"/>
  <c r="J24" i="32"/>
  <c r="H24" i="33"/>
  <c r="B24" i="33"/>
  <c r="AL29" i="32"/>
  <c r="A190" i="25"/>
  <c r="AK30" i="32"/>
  <c r="AL30" i="32"/>
  <c r="AM30" i="32"/>
  <c r="W31" i="32"/>
  <c r="M26" i="32"/>
  <c r="L26" i="32"/>
  <c r="Q27" i="32" s="1"/>
  <c r="U27" i="32"/>
  <c r="AM26" i="33"/>
  <c r="AL26" i="33"/>
  <c r="AK26" i="33"/>
  <c r="W27" i="33"/>
  <c r="L24" i="33"/>
  <c r="Q25" i="33" s="1"/>
  <c r="M24" i="33"/>
  <c r="U25" i="33"/>
  <c r="U29" i="35"/>
  <c r="X27" i="35"/>
  <c r="M26" i="35"/>
  <c r="L26" i="35"/>
  <c r="H25" i="35"/>
  <c r="B25" i="35"/>
  <c r="I26" i="35"/>
  <c r="C27" i="35"/>
  <c r="G27" i="35" s="1"/>
  <c r="S26" i="35"/>
  <c r="AD26" i="35" s="1"/>
  <c r="A25" i="35"/>
  <c r="J25" i="35"/>
  <c r="B26" i="31"/>
  <c r="H26" i="31"/>
  <c r="C28" i="31"/>
  <c r="G28" i="31" s="1"/>
  <c r="I27" i="31"/>
  <c r="S27" i="31"/>
  <c r="AD27" i="31" s="1"/>
  <c r="J26" i="31"/>
  <c r="A26" i="31"/>
  <c r="Q25" i="30"/>
  <c r="U31" i="30"/>
  <c r="AM29" i="20"/>
  <c r="AL29" i="20"/>
  <c r="AK29" i="20"/>
  <c r="W30" i="20"/>
  <c r="U30" i="31"/>
  <c r="AL27" i="31"/>
  <c r="AK27" i="31"/>
  <c r="AM27" i="31"/>
  <c r="W28" i="31"/>
  <c r="M27" i="31"/>
  <c r="L27" i="31"/>
  <c r="Q27" i="31"/>
  <c r="AL27" i="29"/>
  <c r="AK27" i="29"/>
  <c r="AM27" i="29"/>
  <c r="U30" i="29"/>
  <c r="AM56" i="28"/>
  <c r="AK56" i="28"/>
  <c r="AL56" i="28"/>
  <c r="W57" i="28"/>
  <c r="M26" i="28"/>
  <c r="L26" i="28"/>
  <c r="Q27" i="28" s="1"/>
  <c r="U27" i="28"/>
  <c r="M24" i="20"/>
  <c r="L24" i="20"/>
  <c r="Q25" i="20" s="1"/>
  <c r="U25" i="20"/>
  <c r="AK25" i="30"/>
  <c r="AM25" i="30"/>
  <c r="AL25" i="30"/>
  <c r="W26" i="30"/>
  <c r="M25" i="30"/>
  <c r="L25" i="30"/>
  <c r="L26" i="34"/>
  <c r="Q27" i="34" s="1"/>
  <c r="M26" i="34"/>
  <c r="U27" i="34"/>
  <c r="AM34" i="34"/>
  <c r="AK34" i="34"/>
  <c r="AL34" i="34"/>
  <c r="W35" i="34"/>
  <c r="L26" i="29" l="1"/>
  <c r="Q27" i="29" s="1"/>
  <c r="M26" i="29"/>
  <c r="W27" i="29"/>
  <c r="W28" i="29" s="1"/>
  <c r="Q27" i="35"/>
  <c r="AK28" i="35"/>
  <c r="AM28" i="35"/>
  <c r="W29" i="35"/>
  <c r="AL28" i="35"/>
  <c r="G28" i="30"/>
  <c r="C29" i="30"/>
  <c r="I28" i="30"/>
  <c r="S28" i="30"/>
  <c r="AD28" i="30" s="1"/>
  <c r="R26" i="33"/>
  <c r="C27" i="33"/>
  <c r="G26" i="33"/>
  <c r="I26" i="33"/>
  <c r="S26" i="33"/>
  <c r="AD26" i="33" s="1"/>
  <c r="R26" i="32"/>
  <c r="G26" i="32"/>
  <c r="C27" i="32"/>
  <c r="I26" i="32"/>
  <c r="S26" i="32"/>
  <c r="AD26" i="32" s="1"/>
  <c r="B27" i="30"/>
  <c r="H27" i="30"/>
  <c r="J25" i="34"/>
  <c r="A25" i="34"/>
  <c r="H25" i="33"/>
  <c r="B25" i="33"/>
  <c r="H30" i="28"/>
  <c r="B30" i="28"/>
  <c r="C27" i="20"/>
  <c r="G26" i="20"/>
  <c r="I26" i="20"/>
  <c r="S26" i="20"/>
  <c r="AD26" i="20" s="1"/>
  <c r="B25" i="32"/>
  <c r="H25" i="32"/>
  <c r="A25" i="29"/>
  <c r="J25" i="29"/>
  <c r="G26" i="34"/>
  <c r="C27" i="34"/>
  <c r="I26" i="34"/>
  <c r="S26" i="34"/>
  <c r="AD26" i="34" s="1"/>
  <c r="C32" i="28"/>
  <c r="G31" i="28"/>
  <c r="S31" i="28"/>
  <c r="AD31" i="28" s="1"/>
  <c r="I31" i="28"/>
  <c r="B25" i="20"/>
  <c r="H25" i="20"/>
  <c r="C27" i="29"/>
  <c r="G26" i="29"/>
  <c r="S26" i="29"/>
  <c r="AD26" i="29" s="1"/>
  <c r="I26" i="29"/>
  <c r="J27" i="30"/>
  <c r="A27" i="30"/>
  <c r="H25" i="34"/>
  <c r="B25" i="34"/>
  <c r="J25" i="33"/>
  <c r="A25" i="33"/>
  <c r="J30" i="28"/>
  <c r="A30" i="28"/>
  <c r="J25" i="20"/>
  <c r="A25" i="20"/>
  <c r="J25" i="32"/>
  <c r="A25" i="32"/>
  <c r="H25" i="29"/>
  <c r="B25" i="29"/>
  <c r="A191" i="25"/>
  <c r="AM31" i="32"/>
  <c r="AK31" i="32"/>
  <c r="AL31" i="32"/>
  <c r="W32" i="32"/>
  <c r="L27" i="32"/>
  <c r="Q28" i="32" s="1"/>
  <c r="M27" i="32"/>
  <c r="U28" i="32"/>
  <c r="AL27" i="33"/>
  <c r="AK27" i="33"/>
  <c r="AM27" i="33"/>
  <c r="W28" i="33"/>
  <c r="L25" i="33"/>
  <c r="Q26" i="33" s="1"/>
  <c r="M25" i="33"/>
  <c r="U26" i="33"/>
  <c r="U30" i="35"/>
  <c r="X28" i="35"/>
  <c r="M27" i="35"/>
  <c r="L27" i="35"/>
  <c r="S27" i="35"/>
  <c r="AD27" i="35" s="1"/>
  <c r="I27" i="35"/>
  <c r="C28" i="35"/>
  <c r="G28" i="35" s="1"/>
  <c r="A26" i="35"/>
  <c r="J26" i="35"/>
  <c r="H26" i="35"/>
  <c r="B26" i="35"/>
  <c r="B27" i="31"/>
  <c r="H27" i="31"/>
  <c r="C29" i="31"/>
  <c r="G29" i="31" s="1"/>
  <c r="I28" i="31"/>
  <c r="S28" i="31"/>
  <c r="AD28" i="31" s="1"/>
  <c r="J27" i="31"/>
  <c r="A27" i="31"/>
  <c r="Q26" i="30"/>
  <c r="U32" i="30"/>
  <c r="U33" i="30" s="1"/>
  <c r="AM30" i="20"/>
  <c r="AL30" i="20"/>
  <c r="AK30" i="20"/>
  <c r="W31" i="20"/>
  <c r="AK28" i="31"/>
  <c r="AM28" i="31"/>
  <c r="AL28" i="31"/>
  <c r="W29" i="31"/>
  <c r="L28" i="31"/>
  <c r="M28" i="31"/>
  <c r="U31" i="31"/>
  <c r="Q28" i="31"/>
  <c r="AL28" i="29"/>
  <c r="AM28" i="29"/>
  <c r="AK28" i="29"/>
  <c r="U31" i="29"/>
  <c r="AK57" i="28"/>
  <c r="AM57" i="28"/>
  <c r="AL57" i="28"/>
  <c r="W58" i="28"/>
  <c r="L27" i="28"/>
  <c r="Q28" i="28" s="1"/>
  <c r="M27" i="28"/>
  <c r="U28" i="28"/>
  <c r="L25" i="20"/>
  <c r="Q26" i="20" s="1"/>
  <c r="M25" i="20"/>
  <c r="U26" i="20"/>
  <c r="AK26" i="30"/>
  <c r="AM26" i="30"/>
  <c r="AL26" i="30"/>
  <c r="W27" i="30"/>
  <c r="M26" i="30"/>
  <c r="L26" i="30"/>
  <c r="Q27" i="30" s="1"/>
  <c r="AK35" i="34"/>
  <c r="AL35" i="34"/>
  <c r="AM35" i="34"/>
  <c r="W36" i="34"/>
  <c r="L27" i="34"/>
  <c r="Q28" i="34" s="1"/>
  <c r="M27" i="34"/>
  <c r="U28" i="34"/>
  <c r="W29" i="29" l="1"/>
  <c r="L28" i="29"/>
  <c r="M28" i="29"/>
  <c r="M27" i="29"/>
  <c r="L27" i="29"/>
  <c r="Q28" i="29" s="1"/>
  <c r="Q28" i="35"/>
  <c r="AL29" i="35"/>
  <c r="AK29" i="35"/>
  <c r="W30" i="35"/>
  <c r="W31" i="35" s="1"/>
  <c r="AM29" i="35"/>
  <c r="J26" i="29"/>
  <c r="A26" i="29"/>
  <c r="H31" i="28"/>
  <c r="B31" i="28"/>
  <c r="G27" i="34"/>
  <c r="C28" i="34"/>
  <c r="I27" i="34"/>
  <c r="S27" i="34"/>
  <c r="AD27" i="34" s="1"/>
  <c r="B26" i="20"/>
  <c r="H26" i="20"/>
  <c r="R27" i="32"/>
  <c r="C28" i="32"/>
  <c r="S27" i="32"/>
  <c r="AD27" i="32" s="1"/>
  <c r="G27" i="32"/>
  <c r="I27" i="32"/>
  <c r="A26" i="33"/>
  <c r="J26" i="33"/>
  <c r="C33" i="28"/>
  <c r="G32" i="28"/>
  <c r="S32" i="28"/>
  <c r="AD32" i="28" s="1"/>
  <c r="I32" i="28"/>
  <c r="H26" i="34"/>
  <c r="B26" i="34"/>
  <c r="G27" i="20"/>
  <c r="C28" i="20"/>
  <c r="I27" i="20"/>
  <c r="S27" i="20"/>
  <c r="AD27" i="20" s="1"/>
  <c r="H26" i="32"/>
  <c r="B26" i="32"/>
  <c r="H26" i="33"/>
  <c r="B26" i="33"/>
  <c r="A28" i="30"/>
  <c r="J28" i="30"/>
  <c r="H26" i="29"/>
  <c r="B26" i="29"/>
  <c r="J31" i="28"/>
  <c r="A31" i="28"/>
  <c r="R27" i="33"/>
  <c r="G27" i="33"/>
  <c r="C28" i="33"/>
  <c r="S27" i="33"/>
  <c r="AD27" i="33" s="1"/>
  <c r="I27" i="33"/>
  <c r="C30" i="30"/>
  <c r="G29" i="30"/>
  <c r="I29" i="30"/>
  <c r="S29" i="30"/>
  <c r="AD29" i="30" s="1"/>
  <c r="G27" i="29"/>
  <c r="C28" i="29"/>
  <c r="I27" i="29"/>
  <c r="S27" i="29"/>
  <c r="AD27" i="29" s="1"/>
  <c r="J26" i="34"/>
  <c r="A26" i="34"/>
  <c r="J26" i="20"/>
  <c r="A26" i="20"/>
  <c r="J26" i="32"/>
  <c r="A26" i="32"/>
  <c r="B28" i="30"/>
  <c r="H28" i="30"/>
  <c r="A192" i="25"/>
  <c r="AM32" i="32"/>
  <c r="AK32" i="32"/>
  <c r="AL32" i="32"/>
  <c r="W33" i="32"/>
  <c r="M28" i="32"/>
  <c r="L28" i="32"/>
  <c r="Q29" i="32" s="1"/>
  <c r="U29" i="32"/>
  <c r="AL28" i="33"/>
  <c r="AK28" i="33"/>
  <c r="AM28" i="33"/>
  <c r="W29" i="33"/>
  <c r="M26" i="33"/>
  <c r="L26" i="33"/>
  <c r="Q27" i="33" s="1"/>
  <c r="U27" i="33"/>
  <c r="X29" i="35"/>
  <c r="X30" i="35" s="1"/>
  <c r="X31" i="35" s="1"/>
  <c r="X32" i="35" s="1"/>
  <c r="X33" i="35" s="1"/>
  <c r="X34" i="35" s="1"/>
  <c r="X35" i="35" s="1"/>
  <c r="X36" i="35" s="1"/>
  <c r="X37" i="35" s="1"/>
  <c r="X38" i="35" s="1"/>
  <c r="X39" i="35" s="1"/>
  <c r="X40" i="35" s="1"/>
  <c r="X41" i="35" s="1"/>
  <c r="X42" i="35" s="1"/>
  <c r="X43" i="35" s="1"/>
  <c r="X44" i="35" s="1"/>
  <c r="X45" i="35" s="1"/>
  <c r="X46" i="35" s="1"/>
  <c r="X47" i="35" s="1"/>
  <c r="X48" i="35" s="1"/>
  <c r="X49" i="35" s="1"/>
  <c r="X50" i="35" s="1"/>
  <c r="X51" i="35" s="1"/>
  <c r="X52" i="35" s="1"/>
  <c r="X53" i="35" s="1"/>
  <c r="X54" i="35" s="1"/>
  <c r="X55" i="35" s="1"/>
  <c r="X56" i="35" s="1"/>
  <c r="X57" i="35" s="1"/>
  <c r="X58" i="35" s="1"/>
  <c r="X59" i="35" s="1"/>
  <c r="X60" i="35" s="1"/>
  <c r="X61" i="35" s="1"/>
  <c r="X62" i="35" s="1"/>
  <c r="X63" i="35" s="1"/>
  <c r="X64" i="35" s="1"/>
  <c r="X65" i="35" s="1"/>
  <c r="X66" i="35" s="1"/>
  <c r="X67" i="35" s="1"/>
  <c r="X68" i="35" s="1"/>
  <c r="X69" i="35" s="1"/>
  <c r="X70" i="35" s="1"/>
  <c r="X71" i="35" s="1"/>
  <c r="X72" i="35" s="1"/>
  <c r="X73" i="35" s="1"/>
  <c r="X74" i="35" s="1"/>
  <c r="X75" i="35" s="1"/>
  <c r="X76" i="35" s="1"/>
  <c r="X77" i="35" s="1"/>
  <c r="X78" i="35" s="1"/>
  <c r="X79" i="35" s="1"/>
  <c r="X80" i="35" s="1"/>
  <c r="X81" i="35" s="1"/>
  <c r="X82" i="35" s="1"/>
  <c r="X83" i="35" s="1"/>
  <c r="X84" i="35" s="1"/>
  <c r="X85" i="35" s="1"/>
  <c r="X86" i="35" s="1"/>
  <c r="X87" i="35" s="1"/>
  <c r="X88" i="35" s="1"/>
  <c r="X89" i="35" s="1"/>
  <c r="X90" i="35" s="1"/>
  <c r="X91" i="35" s="1"/>
  <c r="X92" i="35" s="1"/>
  <c r="X93" i="35" s="1"/>
  <c r="X94" i="35" s="1"/>
  <c r="X95" i="35" s="1"/>
  <c r="X96" i="35" s="1"/>
  <c r="X97" i="35" s="1"/>
  <c r="X98" i="35" s="1"/>
  <c r="X99" i="35" s="1"/>
  <c r="X100" i="35" s="1"/>
  <c r="X101" i="35" s="1"/>
  <c r="X102" i="35" s="1"/>
  <c r="X103" i="35" s="1"/>
  <c r="X104" i="35" s="1"/>
  <c r="X105" i="35" s="1"/>
  <c r="X106" i="35" s="1"/>
  <c r="X107" i="35" s="1"/>
  <c r="X108" i="35" s="1"/>
  <c r="X109" i="35" s="1"/>
  <c r="X110" i="35" s="1"/>
  <c r="X111" i="35" s="1"/>
  <c r="X112" i="35" s="1"/>
  <c r="X113" i="35" s="1"/>
  <c r="X114" i="35" s="1"/>
  <c r="X115" i="35" s="1"/>
  <c r="X116" i="35" s="1"/>
  <c r="X117" i="35" s="1"/>
  <c r="X118" i="35" s="1"/>
  <c r="X119" i="35" s="1"/>
  <c r="X120" i="35" s="1"/>
  <c r="X121" i="35" s="1"/>
  <c r="X122" i="35" s="1"/>
  <c r="X123" i="35" s="1"/>
  <c r="X124" i="35" s="1"/>
  <c r="X125" i="35" s="1"/>
  <c r="X126" i="35" s="1"/>
  <c r="X127" i="35" s="1"/>
  <c r="X128" i="35" s="1"/>
  <c r="X129" i="35" s="1"/>
  <c r="X130" i="35" s="1"/>
  <c r="X131" i="35" s="1"/>
  <c r="X132" i="35" s="1"/>
  <c r="X133" i="35" s="1"/>
  <c r="X134" i="35" s="1"/>
  <c r="X135" i="35" s="1"/>
  <c r="X136" i="35" s="1"/>
  <c r="X137" i="35" s="1"/>
  <c r="X138" i="35" s="1"/>
  <c r="X139" i="35" s="1"/>
  <c r="X140" i="35" s="1"/>
  <c r="X141" i="35" s="1"/>
  <c r="X142" i="35" s="1"/>
  <c r="X143" i="35" s="1"/>
  <c r="X144" i="35" s="1"/>
  <c r="X145" i="35" s="1"/>
  <c r="X146" i="35" s="1"/>
  <c r="X147" i="35" s="1"/>
  <c r="X148" i="35" s="1"/>
  <c r="X149" i="35" s="1"/>
  <c r="X150" i="35" s="1"/>
  <c r="X151" i="35" s="1"/>
  <c r="X152" i="35" s="1"/>
  <c r="X153" i="35" s="1"/>
  <c r="X154" i="35" s="1"/>
  <c r="X155" i="35" s="1"/>
  <c r="X156" i="35" s="1"/>
  <c r="X157" i="35" s="1"/>
  <c r="X158" i="35" s="1"/>
  <c r="X159" i="35" s="1"/>
  <c r="X160" i="35" s="1"/>
  <c r="X161" i="35" s="1"/>
  <c r="X162" i="35" s="1"/>
  <c r="X163" i="35" s="1"/>
  <c r="X164" i="35" s="1"/>
  <c r="X165" i="35" s="1"/>
  <c r="X166" i="35" s="1"/>
  <c r="X167" i="35" s="1"/>
  <c r="X168" i="35" s="1"/>
  <c r="X169" i="35" s="1"/>
  <c r="X170" i="35" s="1"/>
  <c r="X171" i="35" s="1"/>
  <c r="X172" i="35" s="1"/>
  <c r="X173" i="35" s="1"/>
  <c r="X174" i="35" s="1"/>
  <c r="X175" i="35" s="1"/>
  <c r="X176" i="35" s="1"/>
  <c r="X177" i="35" s="1"/>
  <c r="X178" i="35" s="1"/>
  <c r="X179" i="35" s="1"/>
  <c r="X180" i="35" s="1"/>
  <c r="X181" i="35" s="1"/>
  <c r="X182" i="35" s="1"/>
  <c r="X183" i="35" s="1"/>
  <c r="X184" i="35" s="1"/>
  <c r="X185" i="35" s="1"/>
  <c r="X186" i="35" s="1"/>
  <c r="X187" i="35" s="1"/>
  <c r="X188" i="35" s="1"/>
  <c r="X189" i="35" s="1"/>
  <c r="X190" i="35" s="1"/>
  <c r="X191" i="35" s="1"/>
  <c r="X192" i="35" s="1"/>
  <c r="X193" i="35" s="1"/>
  <c r="X194" i="35" s="1"/>
  <c r="X195" i="35" s="1"/>
  <c r="X196" i="35" s="1"/>
  <c r="X197" i="35" s="1"/>
  <c r="X198" i="35" s="1"/>
  <c r="X199" i="35" s="1"/>
  <c r="X200" i="35" s="1"/>
  <c r="X201" i="35" s="1"/>
  <c r="X202" i="35" s="1"/>
  <c r="X203" i="35" s="1"/>
  <c r="X204" i="35" s="1"/>
  <c r="X205" i="35" s="1"/>
  <c r="X206" i="35" s="1"/>
  <c r="X207" i="35" s="1"/>
  <c r="X208" i="35" s="1"/>
  <c r="X209" i="35" s="1"/>
  <c r="X210" i="35" s="1"/>
  <c r="X211" i="35" s="1"/>
  <c r="X212" i="35" s="1"/>
  <c r="X213" i="35" s="1"/>
  <c r="X214" i="35" s="1"/>
  <c r="X215" i="35" s="1"/>
  <c r="X216" i="35" s="1"/>
  <c r="X217" i="35" s="1"/>
  <c r="X218" i="35" s="1"/>
  <c r="X219" i="35" s="1"/>
  <c r="X220" i="35" s="1"/>
  <c r="X221" i="35" s="1"/>
  <c r="X222" i="35" s="1"/>
  <c r="X223" i="35" s="1"/>
  <c r="X224" i="35" s="1"/>
  <c r="X225" i="35" s="1"/>
  <c r="X226" i="35" s="1"/>
  <c r="X227" i="35" s="1"/>
  <c r="X228" i="35" s="1"/>
  <c r="X229" i="35" s="1"/>
  <c r="X230" i="35" s="1"/>
  <c r="X231" i="35" s="1"/>
  <c r="X232" i="35" s="1"/>
  <c r="X233" i="35" s="1"/>
  <c r="X234" i="35" s="1"/>
  <c r="X235" i="35" s="1"/>
  <c r="X236" i="35" s="1"/>
  <c r="X237" i="35" s="1"/>
  <c r="X238" i="35" s="1"/>
  <c r="X239" i="35" s="1"/>
  <c r="X240" i="35" s="1"/>
  <c r="X241" i="35" s="1"/>
  <c r="X242" i="35" s="1"/>
  <c r="X243" i="35" s="1"/>
  <c r="X244" i="35" s="1"/>
  <c r="X245" i="35" s="1"/>
  <c r="X246" i="35" s="1"/>
  <c r="X247" i="35" s="1"/>
  <c r="X248" i="35" s="1"/>
  <c r="X249" i="35" s="1"/>
  <c r="X250" i="35" s="1"/>
  <c r="X251" i="35" s="1"/>
  <c r="X252" i="35" s="1"/>
  <c r="X253" i="35" s="1"/>
  <c r="X254" i="35" s="1"/>
  <c r="X255" i="35" s="1"/>
  <c r="X256" i="35" s="1"/>
  <c r="X257" i="35" s="1"/>
  <c r="X258" i="35" s="1"/>
  <c r="X259" i="35" s="1"/>
  <c r="X260" i="35" s="1"/>
  <c r="X261" i="35" s="1"/>
  <c r="X262" i="35" s="1"/>
  <c r="X263" i="35" s="1"/>
  <c r="X264" i="35" s="1"/>
  <c r="X265" i="35" s="1"/>
  <c r="X266" i="35" s="1"/>
  <c r="X267" i="35" s="1"/>
  <c r="X268" i="35" s="1"/>
  <c r="X269" i="35" s="1"/>
  <c r="X270" i="35" s="1"/>
  <c r="X271" i="35" s="1"/>
  <c r="X272" i="35" s="1"/>
  <c r="X273" i="35" s="1"/>
  <c r="X274" i="35" s="1"/>
  <c r="X275" i="35" s="1"/>
  <c r="X276" i="35" s="1"/>
  <c r="X277" i="35" s="1"/>
  <c r="X278" i="35" s="1"/>
  <c r="X279" i="35" s="1"/>
  <c r="X280" i="35" s="1"/>
  <c r="X281" i="35" s="1"/>
  <c r="X282" i="35" s="1"/>
  <c r="X283" i="35" s="1"/>
  <c r="X284" i="35" s="1"/>
  <c r="X285" i="35" s="1"/>
  <c r="X286" i="35" s="1"/>
  <c r="X287" i="35" s="1"/>
  <c r="X288" i="35" s="1"/>
  <c r="X289" i="35" s="1"/>
  <c r="X290" i="35" s="1"/>
  <c r="X291" i="35" s="1"/>
  <c r="X292" i="35" s="1"/>
  <c r="X293" i="35" s="1"/>
  <c r="X294" i="35" s="1"/>
  <c r="X295" i="35" s="1"/>
  <c r="X296" i="35" s="1"/>
  <c r="X297" i="35" s="1"/>
  <c r="X298" i="35" s="1"/>
  <c r="X299" i="35" s="1"/>
  <c r="X300" i="35" s="1"/>
  <c r="X301" i="35" s="1"/>
  <c r="L28" i="35"/>
  <c r="M28" i="35"/>
  <c r="U31" i="35"/>
  <c r="S28" i="35"/>
  <c r="AD28" i="35" s="1"/>
  <c r="I28" i="35"/>
  <c r="C29" i="35"/>
  <c r="G29" i="35" s="1"/>
  <c r="J27" i="35"/>
  <c r="A27" i="35"/>
  <c r="H27" i="35"/>
  <c r="B27" i="35"/>
  <c r="B28" i="31"/>
  <c r="H28" i="31"/>
  <c r="A28" i="31"/>
  <c r="J28" i="31"/>
  <c r="C30" i="31"/>
  <c r="G30" i="31" s="1"/>
  <c r="I29" i="31"/>
  <c r="S29" i="31"/>
  <c r="AD29" i="31" s="1"/>
  <c r="U34" i="30"/>
  <c r="U35" i="30" s="1"/>
  <c r="AL31" i="20"/>
  <c r="W32" i="20"/>
  <c r="AM31" i="20"/>
  <c r="AK31" i="20"/>
  <c r="AM29" i="31"/>
  <c r="AK29" i="31"/>
  <c r="AL29" i="31"/>
  <c r="W30" i="31"/>
  <c r="M29" i="31"/>
  <c r="L29" i="31"/>
  <c r="U32" i="31"/>
  <c r="Q29" i="31"/>
  <c r="AK29" i="29"/>
  <c r="AM29" i="29"/>
  <c r="AL29" i="29"/>
  <c r="W30" i="29"/>
  <c r="M29" i="29"/>
  <c r="L29" i="29"/>
  <c r="U32" i="29"/>
  <c r="L28" i="28"/>
  <c r="Q29" i="28" s="1"/>
  <c r="M28" i="28"/>
  <c r="U29" i="28"/>
  <c r="AL58" i="28"/>
  <c r="AM58" i="28"/>
  <c r="AK58" i="28"/>
  <c r="W59" i="28"/>
  <c r="L26" i="20"/>
  <c r="Q27" i="20" s="1"/>
  <c r="M26" i="20"/>
  <c r="U27" i="20"/>
  <c r="AL27" i="30"/>
  <c r="AM27" i="30"/>
  <c r="AK27" i="30"/>
  <c r="W28" i="30"/>
  <c r="L27" i="30"/>
  <c r="Q28" i="30" s="1"/>
  <c r="M27" i="30"/>
  <c r="L28" i="34"/>
  <c r="Q29" i="34" s="1"/>
  <c r="M28" i="34"/>
  <c r="U29" i="34"/>
  <c r="AM36" i="34"/>
  <c r="AK36" i="34"/>
  <c r="AL36" i="34"/>
  <c r="W37" i="34"/>
  <c r="Q29" i="29" l="1"/>
  <c r="Q30" i="29" s="1"/>
  <c r="W32" i="35"/>
  <c r="AM32" i="35" s="1"/>
  <c r="Q29" i="35"/>
  <c r="AL30" i="35"/>
  <c r="AK30" i="35"/>
  <c r="AM30" i="35"/>
  <c r="AL31" i="35"/>
  <c r="AK31" i="35"/>
  <c r="AM31" i="35"/>
  <c r="C29" i="29"/>
  <c r="G28" i="29"/>
  <c r="S28" i="29"/>
  <c r="AD28" i="29" s="1"/>
  <c r="I28" i="29"/>
  <c r="B29" i="30"/>
  <c r="H29" i="30"/>
  <c r="R28" i="33"/>
  <c r="C29" i="33"/>
  <c r="G28" i="33"/>
  <c r="I28" i="33"/>
  <c r="S28" i="33"/>
  <c r="AD28" i="33" s="1"/>
  <c r="B27" i="20"/>
  <c r="H27" i="20"/>
  <c r="R28" i="32"/>
  <c r="G28" i="32"/>
  <c r="C29" i="32"/>
  <c r="I28" i="32"/>
  <c r="S28" i="32"/>
  <c r="AD28" i="32" s="1"/>
  <c r="H27" i="29"/>
  <c r="B27" i="29"/>
  <c r="G30" i="30"/>
  <c r="C31" i="30"/>
  <c r="I30" i="30"/>
  <c r="S30" i="30"/>
  <c r="AD30" i="30" s="1"/>
  <c r="H27" i="33"/>
  <c r="B27" i="33"/>
  <c r="H32" i="28"/>
  <c r="B32" i="28"/>
  <c r="A27" i="32"/>
  <c r="J27" i="32"/>
  <c r="J27" i="34"/>
  <c r="A27" i="34"/>
  <c r="J27" i="33"/>
  <c r="A27" i="33"/>
  <c r="J27" i="20"/>
  <c r="A27" i="20"/>
  <c r="G33" i="28"/>
  <c r="C34" i="28"/>
  <c r="I33" i="28"/>
  <c r="S33" i="28"/>
  <c r="AD33" i="28" s="1"/>
  <c r="B27" i="32"/>
  <c r="H27" i="32"/>
  <c r="G28" i="34"/>
  <c r="C29" i="34"/>
  <c r="I28" i="34"/>
  <c r="S28" i="34"/>
  <c r="AD28" i="34" s="1"/>
  <c r="A27" i="29"/>
  <c r="J27" i="29"/>
  <c r="A29" i="30"/>
  <c r="J29" i="30"/>
  <c r="G28" i="20"/>
  <c r="C29" i="20"/>
  <c r="I28" i="20"/>
  <c r="S28" i="20"/>
  <c r="AD28" i="20" s="1"/>
  <c r="A32" i="28"/>
  <c r="J32" i="28"/>
  <c r="H27" i="34"/>
  <c r="B27" i="34"/>
  <c r="L30" i="35"/>
  <c r="M29" i="35"/>
  <c r="M30" i="35" s="1"/>
  <c r="A193" i="25"/>
  <c r="AL33" i="32"/>
  <c r="AM33" i="32"/>
  <c r="AK33" i="32"/>
  <c r="W34" i="32"/>
  <c r="L29" i="32"/>
  <c r="Q30" i="32" s="1"/>
  <c r="M29" i="32"/>
  <c r="U30" i="32"/>
  <c r="AM29" i="33"/>
  <c r="AL29" i="33"/>
  <c r="AK29" i="33"/>
  <c r="W30" i="33"/>
  <c r="L27" i="33"/>
  <c r="Q28" i="33" s="1"/>
  <c r="M27" i="33"/>
  <c r="U28" i="33"/>
  <c r="L29" i="35"/>
  <c r="L31" i="35"/>
  <c r="M31" i="35"/>
  <c r="U32" i="35"/>
  <c r="A28" i="35"/>
  <c r="J28" i="35"/>
  <c r="C30" i="35"/>
  <c r="G30" i="35" s="1"/>
  <c r="S29" i="35"/>
  <c r="AD29" i="35" s="1"/>
  <c r="I29" i="35"/>
  <c r="H28" i="35"/>
  <c r="B28" i="35"/>
  <c r="C31" i="31"/>
  <c r="G31" i="31" s="1"/>
  <c r="S30" i="31"/>
  <c r="AD30" i="31" s="1"/>
  <c r="I30" i="31"/>
  <c r="H29" i="31"/>
  <c r="B29" i="31"/>
  <c r="J29" i="31"/>
  <c r="A29" i="31"/>
  <c r="U36" i="30"/>
  <c r="U37" i="30" s="1"/>
  <c r="AL32" i="20"/>
  <c r="AK32" i="20"/>
  <c r="AM32" i="20"/>
  <c r="W33" i="20"/>
  <c r="AL30" i="31"/>
  <c r="AM30" i="31"/>
  <c r="AK30" i="31"/>
  <c r="W31" i="31"/>
  <c r="M30" i="31"/>
  <c r="L30" i="31"/>
  <c r="Q30" i="31"/>
  <c r="U33" i="31"/>
  <c r="AL30" i="29"/>
  <c r="AM30" i="29"/>
  <c r="AK30" i="29"/>
  <c r="W31" i="29"/>
  <c r="L30" i="29"/>
  <c r="M30" i="29"/>
  <c r="U33" i="29"/>
  <c r="AL59" i="28"/>
  <c r="AK59" i="28"/>
  <c r="AM59" i="28"/>
  <c r="W60" i="28"/>
  <c r="M29" i="28"/>
  <c r="L29" i="28"/>
  <c r="Q30" i="28" s="1"/>
  <c r="U30" i="28"/>
  <c r="L27" i="20"/>
  <c r="Q28" i="20" s="1"/>
  <c r="M27" i="20"/>
  <c r="U28" i="20"/>
  <c r="AM28" i="30"/>
  <c r="AK28" i="30"/>
  <c r="AL28" i="30"/>
  <c r="W29" i="30"/>
  <c r="L28" i="30"/>
  <c r="Q29" i="30" s="1"/>
  <c r="M28" i="30"/>
  <c r="U38" i="30"/>
  <c r="AK37" i="34"/>
  <c r="AL37" i="34"/>
  <c r="AM37" i="34"/>
  <c r="W38" i="34"/>
  <c r="L29" i="34"/>
  <c r="Q30" i="34" s="1"/>
  <c r="M29" i="34"/>
  <c r="U30" i="34"/>
  <c r="Q31" i="29" l="1"/>
  <c r="AL32" i="35"/>
  <c r="AK32" i="35"/>
  <c r="W33" i="35"/>
  <c r="Q30" i="35"/>
  <c r="Q31" i="35" s="1"/>
  <c r="Q32" i="35" s="1"/>
  <c r="G29" i="34"/>
  <c r="C30" i="34"/>
  <c r="I29" i="34"/>
  <c r="S29" i="34"/>
  <c r="AD29" i="34" s="1"/>
  <c r="H33" i="28"/>
  <c r="B33" i="28"/>
  <c r="A28" i="32"/>
  <c r="J28" i="32"/>
  <c r="B28" i="33"/>
  <c r="H28" i="33"/>
  <c r="G29" i="29"/>
  <c r="C30" i="29"/>
  <c r="S29" i="29"/>
  <c r="AD29" i="29" s="1"/>
  <c r="I29" i="29"/>
  <c r="B28" i="20"/>
  <c r="H28" i="20"/>
  <c r="H28" i="34"/>
  <c r="B28" i="34"/>
  <c r="R29" i="32"/>
  <c r="C30" i="32"/>
  <c r="G29" i="32"/>
  <c r="S29" i="32"/>
  <c r="AD29" i="32" s="1"/>
  <c r="I29" i="32"/>
  <c r="R29" i="33"/>
  <c r="G29" i="33"/>
  <c r="C30" i="33"/>
  <c r="I29" i="33"/>
  <c r="S29" i="33"/>
  <c r="AD29" i="33" s="1"/>
  <c r="A28" i="29"/>
  <c r="J28" i="29"/>
  <c r="A30" i="30"/>
  <c r="J30" i="30"/>
  <c r="B28" i="32"/>
  <c r="H28" i="32"/>
  <c r="A33" i="28"/>
  <c r="J33" i="28"/>
  <c r="A28" i="20"/>
  <c r="J28" i="20"/>
  <c r="J28" i="34"/>
  <c r="A28" i="34"/>
  <c r="C35" i="28"/>
  <c r="G34" i="28"/>
  <c r="S34" i="28"/>
  <c r="AD34" i="28" s="1"/>
  <c r="I34" i="28"/>
  <c r="G31" i="30"/>
  <c r="C32" i="30"/>
  <c r="I31" i="30"/>
  <c r="S31" i="30"/>
  <c r="AD31" i="30" s="1"/>
  <c r="A28" i="33"/>
  <c r="J28" i="33"/>
  <c r="B28" i="29"/>
  <c r="H28" i="29"/>
  <c r="G29" i="20"/>
  <c r="C30" i="20"/>
  <c r="I29" i="20"/>
  <c r="S29" i="20"/>
  <c r="AD29" i="20" s="1"/>
  <c r="B30" i="30"/>
  <c r="H30" i="30"/>
  <c r="A194" i="25"/>
  <c r="AK34" i="32"/>
  <c r="AM34" i="32"/>
  <c r="AL34" i="32"/>
  <c r="W35" i="32"/>
  <c r="L30" i="32"/>
  <c r="Q31" i="32" s="1"/>
  <c r="M30" i="32"/>
  <c r="U31" i="32"/>
  <c r="AM30" i="33"/>
  <c r="AL30" i="33"/>
  <c r="AK30" i="33"/>
  <c r="W31" i="33"/>
  <c r="M28" i="33"/>
  <c r="L28" i="33"/>
  <c r="Q29" i="33" s="1"/>
  <c r="U29" i="33"/>
  <c r="M32" i="35"/>
  <c r="L32" i="35"/>
  <c r="U33" i="35"/>
  <c r="C31" i="35"/>
  <c r="G31" i="35" s="1"/>
  <c r="S30" i="35"/>
  <c r="AD30" i="35" s="1"/>
  <c r="I30" i="35"/>
  <c r="A29" i="35"/>
  <c r="J29" i="35"/>
  <c r="H29" i="35"/>
  <c r="B29" i="35"/>
  <c r="H30" i="31"/>
  <c r="B30" i="31"/>
  <c r="A30" i="31"/>
  <c r="J30" i="31"/>
  <c r="S31" i="31"/>
  <c r="AD31" i="31" s="1"/>
  <c r="C32" i="31"/>
  <c r="G32" i="31" s="1"/>
  <c r="I31" i="31"/>
  <c r="AM33" i="20"/>
  <c r="AL33" i="20"/>
  <c r="W34" i="20"/>
  <c r="AK33" i="20"/>
  <c r="AK31" i="31"/>
  <c r="AM31" i="31"/>
  <c r="AL31" i="31"/>
  <c r="W32" i="31"/>
  <c r="L31" i="31"/>
  <c r="M31" i="31"/>
  <c r="Q31" i="31"/>
  <c r="U34" i="31"/>
  <c r="AM31" i="29"/>
  <c r="AL31" i="29"/>
  <c r="AK31" i="29"/>
  <c r="W32" i="29"/>
  <c r="L31" i="29"/>
  <c r="Q32" i="29" s="1"/>
  <c r="M31" i="29"/>
  <c r="U34" i="29"/>
  <c r="AL60" i="28"/>
  <c r="AK60" i="28"/>
  <c r="AM60" i="28"/>
  <c r="W61" i="28"/>
  <c r="L30" i="28"/>
  <c r="Q31" i="28" s="1"/>
  <c r="M30" i="28"/>
  <c r="U31" i="28"/>
  <c r="L28" i="20"/>
  <c r="Q29" i="20" s="1"/>
  <c r="M28" i="20"/>
  <c r="U29" i="20"/>
  <c r="AL29" i="30"/>
  <c r="AM29" i="30"/>
  <c r="AK29" i="30"/>
  <c r="W30" i="30"/>
  <c r="M29" i="30"/>
  <c r="L29" i="30"/>
  <c r="Q30" i="30" s="1"/>
  <c r="U39" i="30"/>
  <c r="AK38" i="34"/>
  <c r="AM38" i="34"/>
  <c r="AL38" i="34"/>
  <c r="W39" i="34"/>
  <c r="L30" i="34"/>
  <c r="Q31" i="34" s="1"/>
  <c r="M30" i="34"/>
  <c r="U31" i="34"/>
  <c r="AL33" i="35" l="1"/>
  <c r="AM33" i="35"/>
  <c r="AK33" i="35"/>
  <c r="W34" i="35"/>
  <c r="J34" i="28"/>
  <c r="A34" i="28"/>
  <c r="R30" i="32"/>
  <c r="G30" i="32"/>
  <c r="C31" i="32"/>
  <c r="S30" i="32"/>
  <c r="AD30" i="32" s="1"/>
  <c r="I30" i="32"/>
  <c r="C31" i="29"/>
  <c r="G30" i="29"/>
  <c r="S30" i="29"/>
  <c r="AD30" i="29" s="1"/>
  <c r="I30" i="29"/>
  <c r="J29" i="20"/>
  <c r="A29" i="20"/>
  <c r="A31" i="30"/>
  <c r="J31" i="30"/>
  <c r="J29" i="33"/>
  <c r="A29" i="33"/>
  <c r="J29" i="32"/>
  <c r="A29" i="32"/>
  <c r="H29" i="29"/>
  <c r="B29" i="29"/>
  <c r="J29" i="34"/>
  <c r="A29" i="34"/>
  <c r="C31" i="20"/>
  <c r="G30" i="20"/>
  <c r="I30" i="20"/>
  <c r="S30" i="20"/>
  <c r="AD30" i="20" s="1"/>
  <c r="G32" i="30"/>
  <c r="C33" i="30"/>
  <c r="I32" i="30"/>
  <c r="S32" i="30"/>
  <c r="AD32" i="30" s="1"/>
  <c r="H34" i="28"/>
  <c r="B34" i="28"/>
  <c r="R30" i="33"/>
  <c r="C31" i="33"/>
  <c r="G30" i="33"/>
  <c r="S30" i="33"/>
  <c r="AD30" i="33" s="1"/>
  <c r="I30" i="33"/>
  <c r="J29" i="29"/>
  <c r="A29" i="29"/>
  <c r="G30" i="34"/>
  <c r="C31" i="34"/>
  <c r="I30" i="34"/>
  <c r="S30" i="34"/>
  <c r="AD30" i="34" s="1"/>
  <c r="H29" i="20"/>
  <c r="B29" i="20"/>
  <c r="H31" i="30"/>
  <c r="B31" i="30"/>
  <c r="C36" i="28"/>
  <c r="G35" i="28"/>
  <c r="I35" i="28"/>
  <c r="S35" i="28"/>
  <c r="AD35" i="28" s="1"/>
  <c r="H29" i="33"/>
  <c r="B29" i="33"/>
  <c r="H29" i="32"/>
  <c r="B29" i="32"/>
  <c r="H29" i="34"/>
  <c r="B29" i="34"/>
  <c r="Q33" i="35"/>
  <c r="A195" i="25"/>
  <c r="AK35" i="32"/>
  <c r="AM35" i="32"/>
  <c r="AL35" i="32"/>
  <c r="W36" i="32"/>
  <c r="M31" i="32"/>
  <c r="L31" i="32"/>
  <c r="Q32" i="32" s="1"/>
  <c r="U32" i="32"/>
  <c r="AM31" i="33"/>
  <c r="AL31" i="33"/>
  <c r="AK31" i="33"/>
  <c r="W32" i="33"/>
  <c r="L29" i="33"/>
  <c r="Q30" i="33" s="1"/>
  <c r="M29" i="33"/>
  <c r="U30" i="33"/>
  <c r="L33" i="35"/>
  <c r="M33" i="35"/>
  <c r="U34" i="35"/>
  <c r="S31" i="35"/>
  <c r="AD31" i="35" s="1"/>
  <c r="I31" i="35"/>
  <c r="C32" i="35"/>
  <c r="G32" i="35" s="1"/>
  <c r="A30" i="35"/>
  <c r="J30" i="35"/>
  <c r="H30" i="35"/>
  <c r="B30" i="35"/>
  <c r="C33" i="31"/>
  <c r="G33" i="31" s="1"/>
  <c r="I32" i="31"/>
  <c r="S32" i="31"/>
  <c r="AD32" i="31" s="1"/>
  <c r="A31" i="31"/>
  <c r="J31" i="31"/>
  <c r="B31" i="31"/>
  <c r="H31" i="31"/>
  <c r="AK34" i="20"/>
  <c r="AL34" i="20"/>
  <c r="AM34" i="20"/>
  <c r="W36" i="20"/>
  <c r="AK36" i="20" s="1"/>
  <c r="W35" i="20"/>
  <c r="Q32" i="31"/>
  <c r="AM32" i="31"/>
  <c r="AK32" i="31"/>
  <c r="AL32" i="31"/>
  <c r="W33" i="31"/>
  <c r="L32" i="31"/>
  <c r="M32" i="31"/>
  <c r="U35" i="31"/>
  <c r="AK32" i="29"/>
  <c r="AL32" i="29"/>
  <c r="AM32" i="29"/>
  <c r="W33" i="29"/>
  <c r="L32" i="29"/>
  <c r="Q33" i="29" s="1"/>
  <c r="M32" i="29"/>
  <c r="U35" i="29"/>
  <c r="AL61" i="28"/>
  <c r="AM61" i="28"/>
  <c r="AK61" i="28"/>
  <c r="W62" i="28"/>
  <c r="M31" i="28"/>
  <c r="L31" i="28"/>
  <c r="Q32" i="28" s="1"/>
  <c r="U32" i="28"/>
  <c r="AM36" i="20"/>
  <c r="M29" i="20"/>
  <c r="L29" i="20"/>
  <c r="Q30" i="20" s="1"/>
  <c r="U30" i="20"/>
  <c r="AK30" i="30"/>
  <c r="AL30" i="30"/>
  <c r="AM30" i="30"/>
  <c r="W31" i="30"/>
  <c r="M30" i="30"/>
  <c r="L30" i="30"/>
  <c r="Q31" i="30" s="1"/>
  <c r="U40" i="30"/>
  <c r="AL39" i="34"/>
  <c r="AM39" i="34"/>
  <c r="AK39" i="34"/>
  <c r="W40" i="34"/>
  <c r="L31" i="34"/>
  <c r="Q32" i="34" s="1"/>
  <c r="M31" i="34"/>
  <c r="U32" i="34"/>
  <c r="AL34" i="35" l="1"/>
  <c r="AK34" i="35"/>
  <c r="AM34" i="35"/>
  <c r="W35" i="35"/>
  <c r="Q34" i="35"/>
  <c r="C34" i="30"/>
  <c r="G33" i="30"/>
  <c r="S33" i="30"/>
  <c r="AD33" i="30" s="1"/>
  <c r="I33" i="30"/>
  <c r="J35" i="28"/>
  <c r="A35" i="28"/>
  <c r="J30" i="34"/>
  <c r="A30" i="34"/>
  <c r="H30" i="33"/>
  <c r="B30" i="33"/>
  <c r="H32" i="30"/>
  <c r="B32" i="30"/>
  <c r="G31" i="20"/>
  <c r="C32" i="20"/>
  <c r="I31" i="20"/>
  <c r="S31" i="20"/>
  <c r="AD31" i="20" s="1"/>
  <c r="G31" i="29"/>
  <c r="C32" i="29"/>
  <c r="S31" i="29"/>
  <c r="AD31" i="29" s="1"/>
  <c r="I31" i="29"/>
  <c r="B30" i="32"/>
  <c r="H30" i="32"/>
  <c r="H35" i="28"/>
  <c r="B35" i="28"/>
  <c r="G31" i="34"/>
  <c r="C32" i="34"/>
  <c r="I31" i="34"/>
  <c r="S31" i="34"/>
  <c r="AD31" i="34" s="1"/>
  <c r="R31" i="33"/>
  <c r="G31" i="33"/>
  <c r="C32" i="33"/>
  <c r="I31" i="33"/>
  <c r="S31" i="33"/>
  <c r="AD31" i="33" s="1"/>
  <c r="J30" i="29"/>
  <c r="A30" i="29"/>
  <c r="J30" i="32"/>
  <c r="A30" i="32"/>
  <c r="C37" i="28"/>
  <c r="G36" i="28"/>
  <c r="I36" i="28"/>
  <c r="S36" i="28"/>
  <c r="AD36" i="28" s="1"/>
  <c r="H30" i="34"/>
  <c r="B30" i="34"/>
  <c r="A30" i="33"/>
  <c r="J30" i="33"/>
  <c r="J32" i="30"/>
  <c r="A32" i="30"/>
  <c r="A30" i="20"/>
  <c r="J30" i="20"/>
  <c r="H30" i="20"/>
  <c r="B30" i="20"/>
  <c r="H30" i="29"/>
  <c r="B30" i="29"/>
  <c r="R31" i="32"/>
  <c r="C32" i="32"/>
  <c r="S31" i="32"/>
  <c r="AD31" i="32" s="1"/>
  <c r="G31" i="32"/>
  <c r="I31" i="32"/>
  <c r="A196" i="25"/>
  <c r="M32" i="32"/>
  <c r="L32" i="32"/>
  <c r="Q33" i="32" s="1"/>
  <c r="U33" i="32"/>
  <c r="AK36" i="32"/>
  <c r="AM36" i="32"/>
  <c r="AL36" i="32"/>
  <c r="W37" i="32"/>
  <c r="AL32" i="33"/>
  <c r="AK32" i="33"/>
  <c r="AM32" i="33"/>
  <c r="W33" i="33"/>
  <c r="L30" i="33"/>
  <c r="Q31" i="33" s="1"/>
  <c r="M30" i="33"/>
  <c r="U31" i="33"/>
  <c r="L34" i="35"/>
  <c r="M34" i="35"/>
  <c r="U35" i="35"/>
  <c r="S32" i="35"/>
  <c r="AD32" i="35" s="1"/>
  <c r="I32" i="35"/>
  <c r="C33" i="35"/>
  <c r="G33" i="35" s="1"/>
  <c r="J31" i="35"/>
  <c r="A31" i="35"/>
  <c r="H31" i="35"/>
  <c r="B31" i="35"/>
  <c r="J32" i="31"/>
  <c r="A32" i="31"/>
  <c r="C34" i="31"/>
  <c r="G34" i="31" s="1"/>
  <c r="I33" i="31"/>
  <c r="S33" i="31"/>
  <c r="AD33" i="31" s="1"/>
  <c r="B32" i="31"/>
  <c r="H32" i="31"/>
  <c r="W37" i="20"/>
  <c r="AL37" i="20" s="1"/>
  <c r="AL36" i="20"/>
  <c r="AM35" i="20"/>
  <c r="AK35" i="20"/>
  <c r="AL35" i="20"/>
  <c r="Q33" i="31"/>
  <c r="AM33" i="31"/>
  <c r="AK33" i="31"/>
  <c r="AL33" i="31"/>
  <c r="W34" i="31"/>
  <c r="L33" i="31"/>
  <c r="M33" i="31"/>
  <c r="U36" i="31"/>
  <c r="AL33" i="29"/>
  <c r="AK33" i="29"/>
  <c r="AM33" i="29"/>
  <c r="W34" i="29"/>
  <c r="M33" i="29"/>
  <c r="L33" i="29"/>
  <c r="Q34" i="29" s="1"/>
  <c r="U36" i="29"/>
  <c r="AM62" i="28"/>
  <c r="AK62" i="28"/>
  <c r="AL62" i="28"/>
  <c r="W63" i="28"/>
  <c r="M32" i="28"/>
  <c r="L32" i="28"/>
  <c r="Q33" i="28" s="1"/>
  <c r="U33" i="28"/>
  <c r="AM37" i="20"/>
  <c r="L30" i="20"/>
  <c r="Q31" i="20" s="1"/>
  <c r="M30" i="20"/>
  <c r="U31" i="20"/>
  <c r="AL31" i="30"/>
  <c r="AK31" i="30"/>
  <c r="AM31" i="30"/>
  <c r="W32" i="30"/>
  <c r="M31" i="30"/>
  <c r="L31" i="30"/>
  <c r="Q32" i="30" s="1"/>
  <c r="U41" i="30"/>
  <c r="AL40" i="34"/>
  <c r="AK40" i="34"/>
  <c r="AM40" i="34"/>
  <c r="W41" i="34"/>
  <c r="L32" i="34"/>
  <c r="Q33" i="34" s="1"/>
  <c r="M32" i="34"/>
  <c r="U33" i="34"/>
  <c r="AM35" i="35" l="1"/>
  <c r="AL35" i="35"/>
  <c r="W36" i="35"/>
  <c r="AK35" i="35"/>
  <c r="Q35" i="35"/>
  <c r="A36" i="28"/>
  <c r="J36" i="28"/>
  <c r="A31" i="33"/>
  <c r="J31" i="33"/>
  <c r="J31" i="29"/>
  <c r="A31" i="29"/>
  <c r="J33" i="30"/>
  <c r="A33" i="30"/>
  <c r="R32" i="32"/>
  <c r="G32" i="32"/>
  <c r="C33" i="32"/>
  <c r="I32" i="32"/>
  <c r="S32" i="32"/>
  <c r="AD32" i="32" s="1"/>
  <c r="H36" i="28"/>
  <c r="B36" i="28"/>
  <c r="R32" i="33"/>
  <c r="C33" i="33"/>
  <c r="G32" i="33"/>
  <c r="I32" i="33"/>
  <c r="S32" i="33"/>
  <c r="AD32" i="33" s="1"/>
  <c r="J31" i="34"/>
  <c r="A31" i="34"/>
  <c r="J31" i="20"/>
  <c r="A31" i="20"/>
  <c r="A31" i="32"/>
  <c r="J31" i="32"/>
  <c r="C38" i="28"/>
  <c r="G37" i="28"/>
  <c r="I37" i="28"/>
  <c r="S37" i="28"/>
  <c r="AD37" i="28" s="1"/>
  <c r="H31" i="33"/>
  <c r="B31" i="33"/>
  <c r="G32" i="34"/>
  <c r="C33" i="34"/>
  <c r="I32" i="34"/>
  <c r="S32" i="34"/>
  <c r="AD32" i="34" s="1"/>
  <c r="C33" i="29"/>
  <c r="G32" i="29"/>
  <c r="I32" i="29"/>
  <c r="S32" i="29"/>
  <c r="AD32" i="29" s="1"/>
  <c r="G32" i="20"/>
  <c r="C33" i="20"/>
  <c r="S32" i="20"/>
  <c r="AD32" i="20" s="1"/>
  <c r="I32" i="20"/>
  <c r="B33" i="30"/>
  <c r="H33" i="30"/>
  <c r="B31" i="32"/>
  <c r="H31" i="32"/>
  <c r="H31" i="34"/>
  <c r="B31" i="34"/>
  <c r="H31" i="29"/>
  <c r="B31" i="29"/>
  <c r="B31" i="20"/>
  <c r="H31" i="20"/>
  <c r="G34" i="30"/>
  <c r="C35" i="30"/>
  <c r="I34" i="30"/>
  <c r="S34" i="30"/>
  <c r="AD34" i="30" s="1"/>
  <c r="A197" i="25"/>
  <c r="AL37" i="32"/>
  <c r="AK37" i="32"/>
  <c r="AM37" i="32"/>
  <c r="W38" i="32"/>
  <c r="M33" i="32"/>
  <c r="L33" i="32"/>
  <c r="Q34" i="32" s="1"/>
  <c r="U34" i="32"/>
  <c r="AM33" i="33"/>
  <c r="AL33" i="33"/>
  <c r="AK33" i="33"/>
  <c r="W34" i="33"/>
  <c r="M31" i="33"/>
  <c r="L31" i="33"/>
  <c r="Q32" i="33" s="1"/>
  <c r="U32" i="33"/>
  <c r="M35" i="35"/>
  <c r="L35" i="35"/>
  <c r="U36" i="35"/>
  <c r="Q34" i="31"/>
  <c r="A32" i="35"/>
  <c r="J32" i="35"/>
  <c r="S33" i="35"/>
  <c r="AD33" i="35" s="1"/>
  <c r="C34" i="35"/>
  <c r="G34" i="35" s="1"/>
  <c r="I33" i="35"/>
  <c r="H32" i="35"/>
  <c r="B32" i="35"/>
  <c r="H33" i="31"/>
  <c r="B33" i="31"/>
  <c r="J33" i="31"/>
  <c r="A33" i="31"/>
  <c r="C35" i="31"/>
  <c r="G35" i="31" s="1"/>
  <c r="S34" i="31"/>
  <c r="AD34" i="31" s="1"/>
  <c r="I34" i="31"/>
  <c r="AK37" i="20"/>
  <c r="W38" i="20"/>
  <c r="AM38" i="20" s="1"/>
  <c r="U37" i="31"/>
  <c r="AK34" i="31"/>
  <c r="AM34" i="31"/>
  <c r="AL34" i="31"/>
  <c r="W35" i="31"/>
  <c r="L34" i="31"/>
  <c r="M34" i="31"/>
  <c r="AL34" i="29"/>
  <c r="AM34" i="29"/>
  <c r="AK34" i="29"/>
  <c r="W35" i="29"/>
  <c r="M34" i="29"/>
  <c r="L34" i="29"/>
  <c r="Q35" i="29" s="1"/>
  <c r="U37" i="29"/>
  <c r="AL63" i="28"/>
  <c r="AM63" i="28"/>
  <c r="AK63" i="28"/>
  <c r="W64" i="28"/>
  <c r="M33" i="28"/>
  <c r="L33" i="28"/>
  <c r="Q34" i="28" s="1"/>
  <c r="U34" i="28"/>
  <c r="AL38" i="20"/>
  <c r="M31" i="20"/>
  <c r="L31" i="20"/>
  <c r="Q32" i="20" s="1"/>
  <c r="U32" i="20"/>
  <c r="AL32" i="30"/>
  <c r="AM32" i="30"/>
  <c r="AK32" i="30"/>
  <c r="W33" i="30"/>
  <c r="L32" i="30"/>
  <c r="Q33" i="30" s="1"/>
  <c r="M32" i="30"/>
  <c r="U42" i="30"/>
  <c r="AK41" i="34"/>
  <c r="AM41" i="34"/>
  <c r="AL41" i="34"/>
  <c r="W42" i="34"/>
  <c r="L33" i="34"/>
  <c r="Q34" i="34" s="1"/>
  <c r="M33" i="34"/>
  <c r="U34" i="34"/>
  <c r="Q36" i="35" l="1"/>
  <c r="AK36" i="35"/>
  <c r="AL36" i="35"/>
  <c r="AM36" i="35"/>
  <c r="W37" i="35"/>
  <c r="G35" i="30"/>
  <c r="C36" i="30"/>
  <c r="I35" i="30"/>
  <c r="S35" i="30"/>
  <c r="AD35" i="30" s="1"/>
  <c r="A32" i="20"/>
  <c r="J32" i="20"/>
  <c r="H37" i="28"/>
  <c r="B37" i="28"/>
  <c r="J32" i="32"/>
  <c r="A32" i="32"/>
  <c r="B34" i="30"/>
  <c r="H34" i="30"/>
  <c r="A32" i="29"/>
  <c r="J32" i="29"/>
  <c r="J32" i="34"/>
  <c r="A32" i="34"/>
  <c r="C39" i="28"/>
  <c r="G38" i="28"/>
  <c r="I38" i="28"/>
  <c r="S38" i="28"/>
  <c r="AD38" i="28" s="1"/>
  <c r="A32" i="33"/>
  <c r="J32" i="33"/>
  <c r="R33" i="32"/>
  <c r="C34" i="32"/>
  <c r="G33" i="32"/>
  <c r="I33" i="32"/>
  <c r="S33" i="32"/>
  <c r="AD33" i="32" s="1"/>
  <c r="G33" i="20"/>
  <c r="C34" i="20"/>
  <c r="I33" i="20"/>
  <c r="S33" i="20"/>
  <c r="AD33" i="20" s="1"/>
  <c r="B32" i="29"/>
  <c r="H32" i="29"/>
  <c r="G33" i="34"/>
  <c r="C34" i="34"/>
  <c r="I33" i="34"/>
  <c r="S33" i="34"/>
  <c r="AD33" i="34" s="1"/>
  <c r="B32" i="33"/>
  <c r="H32" i="33"/>
  <c r="H32" i="32"/>
  <c r="B32" i="32"/>
  <c r="A34" i="30"/>
  <c r="J34" i="30"/>
  <c r="H32" i="20"/>
  <c r="B32" i="20"/>
  <c r="G33" i="29"/>
  <c r="C34" i="29"/>
  <c r="I33" i="29"/>
  <c r="S33" i="29"/>
  <c r="AD33" i="29" s="1"/>
  <c r="H32" i="34"/>
  <c r="B32" i="34"/>
  <c r="A37" i="28"/>
  <c r="J37" i="28"/>
  <c r="R33" i="33"/>
  <c r="G33" i="33"/>
  <c r="C34" i="33"/>
  <c r="I33" i="33"/>
  <c r="S33" i="33"/>
  <c r="AD33" i="33" s="1"/>
  <c r="A198" i="25"/>
  <c r="AL38" i="32"/>
  <c r="AK38" i="32"/>
  <c r="AM38" i="32"/>
  <c r="W39" i="32"/>
  <c r="M34" i="32"/>
  <c r="L34" i="32"/>
  <c r="Q35" i="32" s="1"/>
  <c r="U35" i="32"/>
  <c r="AM34" i="33"/>
  <c r="AL34" i="33"/>
  <c r="AK34" i="33"/>
  <c r="W35" i="33"/>
  <c r="L32" i="33"/>
  <c r="Q33" i="33" s="1"/>
  <c r="M32" i="33"/>
  <c r="U33" i="33"/>
  <c r="Q35" i="31"/>
  <c r="L36" i="35"/>
  <c r="M36" i="35"/>
  <c r="U37" i="35"/>
  <c r="H33" i="35"/>
  <c r="B33" i="35"/>
  <c r="A33" i="35"/>
  <c r="J33" i="35"/>
  <c r="C35" i="35"/>
  <c r="G35" i="35" s="1"/>
  <c r="S34" i="35"/>
  <c r="AD34" i="35" s="1"/>
  <c r="I34" i="35"/>
  <c r="B34" i="31"/>
  <c r="H34" i="31"/>
  <c r="J34" i="31"/>
  <c r="A34" i="31"/>
  <c r="C36" i="31"/>
  <c r="G36" i="31" s="1"/>
  <c r="I35" i="31"/>
  <c r="S35" i="31"/>
  <c r="AD35" i="31" s="1"/>
  <c r="W39" i="20"/>
  <c r="AK38" i="20"/>
  <c r="AK35" i="31"/>
  <c r="AM35" i="31"/>
  <c r="AL35" i="31"/>
  <c r="W36" i="31"/>
  <c r="L35" i="31"/>
  <c r="M35" i="31"/>
  <c r="U38" i="31"/>
  <c r="U38" i="29"/>
  <c r="AM35" i="29"/>
  <c r="AK35" i="29"/>
  <c r="AL35" i="29"/>
  <c r="W36" i="29"/>
  <c r="M35" i="29"/>
  <c r="L35" i="29"/>
  <c r="Q36" i="29" s="1"/>
  <c r="AM64" i="28"/>
  <c r="AL64" i="28"/>
  <c r="AK64" i="28"/>
  <c r="W65" i="28"/>
  <c r="L34" i="28"/>
  <c r="Q35" i="28" s="1"/>
  <c r="M34" i="28"/>
  <c r="U35" i="28"/>
  <c r="AL39" i="20"/>
  <c r="AK39" i="20"/>
  <c r="AM39" i="20"/>
  <c r="W40" i="20"/>
  <c r="M32" i="20"/>
  <c r="L32" i="20"/>
  <c r="Q33" i="20" s="1"/>
  <c r="U33" i="20"/>
  <c r="AK33" i="30"/>
  <c r="AL33" i="30"/>
  <c r="AM33" i="30"/>
  <c r="W34" i="30"/>
  <c r="L33" i="30"/>
  <c r="Q34" i="30" s="1"/>
  <c r="M33" i="30"/>
  <c r="U43" i="30"/>
  <c r="L34" i="34"/>
  <c r="Q35" i="34" s="1"/>
  <c r="M34" i="34"/>
  <c r="U35" i="34"/>
  <c r="AK42" i="34"/>
  <c r="AL42" i="34"/>
  <c r="AM42" i="34"/>
  <c r="W43" i="34"/>
  <c r="Q37" i="35" l="1"/>
  <c r="AM37" i="35"/>
  <c r="AK37" i="35"/>
  <c r="AL37" i="35"/>
  <c r="W38" i="35"/>
  <c r="W39" i="35" s="1"/>
  <c r="W40" i="35" s="1"/>
  <c r="H33" i="33"/>
  <c r="B33" i="33"/>
  <c r="C35" i="29"/>
  <c r="G34" i="29"/>
  <c r="S34" i="29"/>
  <c r="AD34" i="29" s="1"/>
  <c r="I34" i="29"/>
  <c r="G34" i="34"/>
  <c r="C35" i="34"/>
  <c r="I34" i="34"/>
  <c r="S34" i="34"/>
  <c r="AD34" i="34" s="1"/>
  <c r="R34" i="32"/>
  <c r="G34" i="32"/>
  <c r="C35" i="32"/>
  <c r="S34" i="32"/>
  <c r="AD34" i="32" s="1"/>
  <c r="I34" i="32"/>
  <c r="H33" i="29"/>
  <c r="B33" i="29"/>
  <c r="H33" i="34"/>
  <c r="B33" i="34"/>
  <c r="J33" i="20"/>
  <c r="A33" i="20"/>
  <c r="A38" i="28"/>
  <c r="J38" i="28"/>
  <c r="J35" i="30"/>
  <c r="A35" i="30"/>
  <c r="A33" i="33"/>
  <c r="J33" i="33"/>
  <c r="C35" i="20"/>
  <c r="G34" i="20"/>
  <c r="I34" i="20"/>
  <c r="S34" i="20"/>
  <c r="AD34" i="20" s="1"/>
  <c r="A33" i="32"/>
  <c r="J33" i="32"/>
  <c r="H38" i="28"/>
  <c r="B38" i="28"/>
  <c r="G36" i="30"/>
  <c r="C37" i="30"/>
  <c r="I36" i="30"/>
  <c r="S36" i="30"/>
  <c r="AD36" i="30" s="1"/>
  <c r="R34" i="33"/>
  <c r="C35" i="33"/>
  <c r="G34" i="33"/>
  <c r="I34" i="33"/>
  <c r="S34" i="33"/>
  <c r="AD34" i="33" s="1"/>
  <c r="J33" i="29"/>
  <c r="A33" i="29"/>
  <c r="J33" i="34"/>
  <c r="A33" i="34"/>
  <c r="B33" i="20"/>
  <c r="H33" i="20"/>
  <c r="H33" i="32"/>
  <c r="B33" i="32"/>
  <c r="C40" i="28"/>
  <c r="G39" i="28"/>
  <c r="S39" i="28"/>
  <c r="AD39" i="28" s="1"/>
  <c r="I39" i="28"/>
  <c r="H35" i="30"/>
  <c r="B35" i="30"/>
  <c r="A199" i="25"/>
  <c r="AM39" i="32"/>
  <c r="AL39" i="32"/>
  <c r="AK39" i="32"/>
  <c r="W40" i="32"/>
  <c r="M35" i="32"/>
  <c r="L35" i="32"/>
  <c r="Q36" i="32" s="1"/>
  <c r="U36" i="32"/>
  <c r="AL35" i="33"/>
  <c r="AK35" i="33"/>
  <c r="AM35" i="33"/>
  <c r="W36" i="33"/>
  <c r="M33" i="33"/>
  <c r="L33" i="33"/>
  <c r="Q34" i="33" s="1"/>
  <c r="U34" i="33"/>
  <c r="Q36" i="31"/>
  <c r="L37" i="35"/>
  <c r="M37" i="35"/>
  <c r="U38" i="35"/>
  <c r="H34" i="35"/>
  <c r="B34" i="35"/>
  <c r="A34" i="35"/>
  <c r="J34" i="35"/>
  <c r="C36" i="35"/>
  <c r="G36" i="35" s="1"/>
  <c r="I35" i="35"/>
  <c r="S35" i="35"/>
  <c r="AD35" i="35" s="1"/>
  <c r="A35" i="31"/>
  <c r="J35" i="31"/>
  <c r="I36" i="31"/>
  <c r="C37" i="31"/>
  <c r="G37" i="31" s="1"/>
  <c r="S36" i="31"/>
  <c r="AD36" i="31" s="1"/>
  <c r="B35" i="31"/>
  <c r="H35" i="31"/>
  <c r="AM36" i="31"/>
  <c r="AK36" i="31"/>
  <c r="AL36" i="31"/>
  <c r="W37" i="31"/>
  <c r="M36" i="31"/>
  <c r="L36" i="31"/>
  <c r="U39" i="31"/>
  <c r="U39" i="29"/>
  <c r="AL36" i="29"/>
  <c r="AM36" i="29"/>
  <c r="AK36" i="29"/>
  <c r="W37" i="29"/>
  <c r="M36" i="29"/>
  <c r="L36" i="29"/>
  <c r="Q37" i="29" s="1"/>
  <c r="AK65" i="28"/>
  <c r="AL65" i="28"/>
  <c r="AM65" i="28"/>
  <c r="W66" i="28"/>
  <c r="M35" i="28"/>
  <c r="L35" i="28"/>
  <c r="Q36" i="28" s="1"/>
  <c r="U36" i="28"/>
  <c r="AM40" i="20"/>
  <c r="AK40" i="20"/>
  <c r="AL40" i="20"/>
  <c r="W41" i="20"/>
  <c r="M33" i="20"/>
  <c r="L33" i="20"/>
  <c r="Q34" i="20" s="1"/>
  <c r="U34" i="20"/>
  <c r="AM34" i="30"/>
  <c r="AK34" i="30"/>
  <c r="AL34" i="30"/>
  <c r="W35" i="30"/>
  <c r="L34" i="30"/>
  <c r="Q35" i="30" s="1"/>
  <c r="M34" i="30"/>
  <c r="U44" i="30"/>
  <c r="L35" i="34"/>
  <c r="Q36" i="34" s="1"/>
  <c r="M35" i="34"/>
  <c r="U36" i="34"/>
  <c r="AL43" i="34"/>
  <c r="AK43" i="34"/>
  <c r="AM43" i="34"/>
  <c r="W44" i="34"/>
  <c r="Q38" i="35" l="1"/>
  <c r="AM39" i="35"/>
  <c r="AL39" i="35"/>
  <c r="AK39" i="35"/>
  <c r="AL38" i="35"/>
  <c r="AK38" i="35"/>
  <c r="AM38" i="35"/>
  <c r="AL40" i="35"/>
  <c r="AM40" i="35"/>
  <c r="AK40" i="35"/>
  <c r="W41" i="35"/>
  <c r="A39" i="28"/>
  <c r="J39" i="28"/>
  <c r="H36" i="30"/>
  <c r="B36" i="30"/>
  <c r="G35" i="20"/>
  <c r="C36" i="20"/>
  <c r="I35" i="20"/>
  <c r="S35" i="20"/>
  <c r="AD35" i="20" s="1"/>
  <c r="H34" i="32"/>
  <c r="B34" i="32"/>
  <c r="G35" i="34"/>
  <c r="C36" i="34"/>
  <c r="I35" i="34"/>
  <c r="S35" i="34"/>
  <c r="AD35" i="34" s="1"/>
  <c r="H34" i="29"/>
  <c r="B34" i="29"/>
  <c r="A34" i="33"/>
  <c r="J34" i="33"/>
  <c r="J34" i="32"/>
  <c r="A34" i="32"/>
  <c r="H34" i="34"/>
  <c r="B34" i="34"/>
  <c r="G35" i="29"/>
  <c r="C36" i="29"/>
  <c r="S35" i="29"/>
  <c r="AD35" i="29" s="1"/>
  <c r="I35" i="29"/>
  <c r="H39" i="28"/>
  <c r="B39" i="28"/>
  <c r="B34" i="33"/>
  <c r="H34" i="33"/>
  <c r="A36" i="30"/>
  <c r="J36" i="30"/>
  <c r="A34" i="20"/>
  <c r="J34" i="20"/>
  <c r="J34" i="29"/>
  <c r="A34" i="29"/>
  <c r="C41" i="28"/>
  <c r="G40" i="28"/>
  <c r="I40" i="28"/>
  <c r="S40" i="28"/>
  <c r="AD40" i="28" s="1"/>
  <c r="R35" i="33"/>
  <c r="G35" i="33"/>
  <c r="C36" i="33"/>
  <c r="I35" i="33"/>
  <c r="S35" i="33"/>
  <c r="AD35" i="33" s="1"/>
  <c r="C38" i="30"/>
  <c r="G37" i="30"/>
  <c r="I37" i="30"/>
  <c r="S37" i="30"/>
  <c r="AD37" i="30" s="1"/>
  <c r="H34" i="20"/>
  <c r="B34" i="20"/>
  <c r="R35" i="32"/>
  <c r="C36" i="32"/>
  <c r="G35" i="32"/>
  <c r="I35" i="32"/>
  <c r="S35" i="32"/>
  <c r="AD35" i="32" s="1"/>
  <c r="J34" i="34"/>
  <c r="A34" i="34"/>
  <c r="A200" i="25"/>
  <c r="AM40" i="32"/>
  <c r="AL40" i="32"/>
  <c r="AK40" i="32"/>
  <c r="W41" i="32"/>
  <c r="M36" i="32"/>
  <c r="L36" i="32"/>
  <c r="Q37" i="32" s="1"/>
  <c r="U37" i="32"/>
  <c r="AL36" i="33"/>
  <c r="AM36" i="33"/>
  <c r="AK36" i="33"/>
  <c r="W37" i="33"/>
  <c r="M34" i="33"/>
  <c r="L34" i="33"/>
  <c r="Q35" i="33" s="1"/>
  <c r="U35" i="33"/>
  <c r="Q37" i="31"/>
  <c r="M38" i="35"/>
  <c r="L38" i="35"/>
  <c r="U39" i="35"/>
  <c r="H35" i="35"/>
  <c r="B35" i="35"/>
  <c r="A35" i="35"/>
  <c r="J35" i="35"/>
  <c r="I36" i="35"/>
  <c r="C37" i="35"/>
  <c r="G37" i="35" s="1"/>
  <c r="S36" i="35"/>
  <c r="AD36" i="35" s="1"/>
  <c r="B36" i="31"/>
  <c r="H36" i="31"/>
  <c r="C38" i="31"/>
  <c r="G38" i="31" s="1"/>
  <c r="S37" i="31"/>
  <c r="AD37" i="31" s="1"/>
  <c r="I37" i="31"/>
  <c r="J36" i="31"/>
  <c r="A36" i="31"/>
  <c r="AK37" i="31"/>
  <c r="AM37" i="31"/>
  <c r="AL37" i="31"/>
  <c r="W38" i="31"/>
  <c r="M37" i="31"/>
  <c r="L37" i="31"/>
  <c r="Q38" i="31" s="1"/>
  <c r="U40" i="31"/>
  <c r="AL37" i="29"/>
  <c r="AK37" i="29"/>
  <c r="AM37" i="29"/>
  <c r="W38" i="29"/>
  <c r="L37" i="29"/>
  <c r="Q38" i="29" s="1"/>
  <c r="M37" i="29"/>
  <c r="U40" i="29"/>
  <c r="AL66" i="28"/>
  <c r="AK66" i="28"/>
  <c r="AM66" i="28"/>
  <c r="W67" i="28"/>
  <c r="L36" i="28"/>
  <c r="Q37" i="28" s="1"/>
  <c r="M36" i="28"/>
  <c r="U37" i="28"/>
  <c r="AK41" i="20"/>
  <c r="AM41" i="20"/>
  <c r="AL41" i="20"/>
  <c r="W42" i="20"/>
  <c r="L34" i="20"/>
  <c r="Q35" i="20" s="1"/>
  <c r="M34" i="20"/>
  <c r="U35" i="20"/>
  <c r="U45" i="30"/>
  <c r="AK35" i="30"/>
  <c r="AM35" i="30"/>
  <c r="AL35" i="30"/>
  <c r="W36" i="30"/>
  <c r="L35" i="30"/>
  <c r="Q36" i="30" s="1"/>
  <c r="M35" i="30"/>
  <c r="L36" i="34"/>
  <c r="Q37" i="34" s="1"/>
  <c r="M36" i="34"/>
  <c r="U37" i="34"/>
  <c r="AL44" i="34"/>
  <c r="AM44" i="34"/>
  <c r="AK44" i="34"/>
  <c r="W45" i="34"/>
  <c r="Q39" i="35" l="1"/>
  <c r="W42" i="35"/>
  <c r="AL41" i="35"/>
  <c r="AK41" i="35"/>
  <c r="AM41" i="35"/>
  <c r="B35" i="32"/>
  <c r="H35" i="32"/>
  <c r="H37" i="30"/>
  <c r="B37" i="30"/>
  <c r="R36" i="33"/>
  <c r="C37" i="33"/>
  <c r="G36" i="33"/>
  <c r="I36" i="33"/>
  <c r="S36" i="33"/>
  <c r="AD36" i="33" s="1"/>
  <c r="J40" i="28"/>
  <c r="A40" i="28"/>
  <c r="H35" i="29"/>
  <c r="B35" i="29"/>
  <c r="C37" i="34"/>
  <c r="G36" i="34"/>
  <c r="I36" i="34"/>
  <c r="S36" i="34"/>
  <c r="AD36" i="34" s="1"/>
  <c r="R36" i="32"/>
  <c r="G36" i="32"/>
  <c r="C37" i="32"/>
  <c r="I36" i="32"/>
  <c r="S36" i="32"/>
  <c r="AD36" i="32" s="1"/>
  <c r="G38" i="30"/>
  <c r="C39" i="30"/>
  <c r="I38" i="30"/>
  <c r="S38" i="30"/>
  <c r="AD38" i="30" s="1"/>
  <c r="H35" i="33"/>
  <c r="B35" i="33"/>
  <c r="H40" i="28"/>
  <c r="B40" i="28"/>
  <c r="A35" i="29"/>
  <c r="J35" i="29"/>
  <c r="H35" i="34"/>
  <c r="B35" i="34"/>
  <c r="J35" i="20"/>
  <c r="A35" i="20"/>
  <c r="G41" i="28"/>
  <c r="C42" i="28"/>
  <c r="S41" i="28"/>
  <c r="AD41" i="28" s="1"/>
  <c r="I41" i="28"/>
  <c r="G36" i="20"/>
  <c r="C37" i="20"/>
  <c r="I36" i="20"/>
  <c r="S36" i="20"/>
  <c r="AD36" i="20" s="1"/>
  <c r="A35" i="32"/>
  <c r="J35" i="32"/>
  <c r="J37" i="30"/>
  <c r="A37" i="30"/>
  <c r="A35" i="33"/>
  <c r="J35" i="33"/>
  <c r="C37" i="29"/>
  <c r="G36" i="29"/>
  <c r="I36" i="29"/>
  <c r="S36" i="29"/>
  <c r="AD36" i="29" s="1"/>
  <c r="J35" i="34"/>
  <c r="A35" i="34"/>
  <c r="H35" i="20"/>
  <c r="B35" i="20"/>
  <c r="A201" i="25"/>
  <c r="AK41" i="32"/>
  <c r="AL41" i="32"/>
  <c r="AM41" i="32"/>
  <c r="W42" i="32"/>
  <c r="M37" i="32"/>
  <c r="L37" i="32"/>
  <c r="Q38" i="32" s="1"/>
  <c r="U38" i="32"/>
  <c r="AL37" i="33"/>
  <c r="AK37" i="33"/>
  <c r="AM37" i="33"/>
  <c r="W38" i="33"/>
  <c r="L35" i="33"/>
  <c r="Q36" i="33" s="1"/>
  <c r="M35" i="33"/>
  <c r="U36" i="33"/>
  <c r="L39" i="35"/>
  <c r="M39" i="35"/>
  <c r="U40" i="35"/>
  <c r="H36" i="35"/>
  <c r="B36" i="35"/>
  <c r="S37" i="35"/>
  <c r="AD37" i="35" s="1"/>
  <c r="C38" i="35"/>
  <c r="G38" i="35" s="1"/>
  <c r="I37" i="35"/>
  <c r="A36" i="35"/>
  <c r="J36" i="35"/>
  <c r="H37" i="31"/>
  <c r="B37" i="31"/>
  <c r="J37" i="31"/>
  <c r="A37" i="31"/>
  <c r="C39" i="31"/>
  <c r="G39" i="31" s="1"/>
  <c r="I38" i="31"/>
  <c r="S38" i="31"/>
  <c r="AD38" i="31" s="1"/>
  <c r="AK38" i="31"/>
  <c r="AM38" i="31"/>
  <c r="AL38" i="31"/>
  <c r="W39" i="31"/>
  <c r="M38" i="31"/>
  <c r="L38" i="31"/>
  <c r="Q39" i="31" s="1"/>
  <c r="U41" i="31"/>
  <c r="AM38" i="29"/>
  <c r="AL38" i="29"/>
  <c r="AK38" i="29"/>
  <c r="W39" i="29"/>
  <c r="L38" i="29"/>
  <c r="Q39" i="29" s="1"/>
  <c r="M38" i="29"/>
  <c r="U41" i="29"/>
  <c r="AK67" i="28"/>
  <c r="AM67" i="28"/>
  <c r="AL67" i="28"/>
  <c r="W68" i="28"/>
  <c r="M37" i="28"/>
  <c r="L37" i="28"/>
  <c r="Q38" i="28" s="1"/>
  <c r="U38" i="28"/>
  <c r="AK42" i="20"/>
  <c r="AM42" i="20"/>
  <c r="AL42" i="20"/>
  <c r="W43" i="20"/>
  <c r="L35" i="20"/>
  <c r="Q36" i="20" s="1"/>
  <c r="M35" i="20"/>
  <c r="U36" i="20"/>
  <c r="U46" i="30"/>
  <c r="AK36" i="30"/>
  <c r="AL36" i="30"/>
  <c r="AM36" i="30"/>
  <c r="W37" i="30"/>
  <c r="M36" i="30"/>
  <c r="L36" i="30"/>
  <c r="Q37" i="30" s="1"/>
  <c r="L37" i="34"/>
  <c r="Q38" i="34" s="1"/>
  <c r="M37" i="34"/>
  <c r="U38" i="34"/>
  <c r="AM45" i="34"/>
  <c r="AK45" i="34"/>
  <c r="AL45" i="34"/>
  <c r="W46" i="34"/>
  <c r="Q40" i="35" l="1"/>
  <c r="AK42" i="35"/>
  <c r="AM42" i="35"/>
  <c r="AL42" i="35"/>
  <c r="W43" i="35"/>
  <c r="H36" i="29"/>
  <c r="B36" i="29"/>
  <c r="J41" i="28"/>
  <c r="A41" i="28"/>
  <c r="G39" i="30"/>
  <c r="C40" i="30"/>
  <c r="I39" i="30"/>
  <c r="S39" i="30"/>
  <c r="AD39" i="30" s="1"/>
  <c r="R37" i="32"/>
  <c r="C38" i="32"/>
  <c r="G37" i="32"/>
  <c r="I37" i="32"/>
  <c r="S37" i="32"/>
  <c r="AD37" i="32" s="1"/>
  <c r="J36" i="34"/>
  <c r="A36" i="34"/>
  <c r="J36" i="33"/>
  <c r="A36" i="33"/>
  <c r="G37" i="29"/>
  <c r="C38" i="29"/>
  <c r="I37" i="29"/>
  <c r="S37" i="29"/>
  <c r="AD37" i="29" s="1"/>
  <c r="A36" i="20"/>
  <c r="J36" i="20"/>
  <c r="H38" i="30"/>
  <c r="B38" i="30"/>
  <c r="B36" i="32"/>
  <c r="H36" i="32"/>
  <c r="H36" i="34"/>
  <c r="B36" i="34"/>
  <c r="B36" i="33"/>
  <c r="H36" i="33"/>
  <c r="G37" i="20"/>
  <c r="C38" i="20"/>
  <c r="I37" i="20"/>
  <c r="S37" i="20"/>
  <c r="AD37" i="20" s="1"/>
  <c r="C43" i="28"/>
  <c r="G42" i="28"/>
  <c r="S42" i="28"/>
  <c r="AD42" i="28" s="1"/>
  <c r="I42" i="28"/>
  <c r="G37" i="34"/>
  <c r="C38" i="34"/>
  <c r="I37" i="34"/>
  <c r="S37" i="34"/>
  <c r="AD37" i="34" s="1"/>
  <c r="R37" i="33"/>
  <c r="G37" i="33"/>
  <c r="C38" i="33"/>
  <c r="S37" i="33"/>
  <c r="AD37" i="33" s="1"/>
  <c r="I37" i="33"/>
  <c r="A36" i="29"/>
  <c r="J36" i="29"/>
  <c r="H36" i="20"/>
  <c r="B36" i="20"/>
  <c r="H41" i="28"/>
  <c r="B41" i="28"/>
  <c r="A38" i="30"/>
  <c r="J38" i="30"/>
  <c r="J36" i="32"/>
  <c r="A36" i="32"/>
  <c r="A202" i="25"/>
  <c r="AL42" i="32"/>
  <c r="AK42" i="32"/>
  <c r="AM42" i="32"/>
  <c r="W43" i="32"/>
  <c r="M38" i="32"/>
  <c r="L38" i="32"/>
  <c r="Q39" i="32" s="1"/>
  <c r="U39" i="32"/>
  <c r="AL38" i="33"/>
  <c r="AK38" i="33"/>
  <c r="AM38" i="33"/>
  <c r="W39" i="33"/>
  <c r="M36" i="33"/>
  <c r="L36" i="33"/>
  <c r="Q37" i="33" s="1"/>
  <c r="U37" i="33"/>
  <c r="L40" i="35"/>
  <c r="M40" i="35"/>
  <c r="U41" i="35"/>
  <c r="H37" i="35"/>
  <c r="B37" i="35"/>
  <c r="J37" i="35"/>
  <c r="A37" i="35"/>
  <c r="S38" i="35"/>
  <c r="AD38" i="35" s="1"/>
  <c r="I38" i="35"/>
  <c r="C39" i="35"/>
  <c r="G39" i="35" s="1"/>
  <c r="C40" i="31"/>
  <c r="G40" i="31" s="1"/>
  <c r="S39" i="31"/>
  <c r="AD39" i="31" s="1"/>
  <c r="I39" i="31"/>
  <c r="H38" i="31"/>
  <c r="B38" i="31"/>
  <c r="A38" i="31"/>
  <c r="J38" i="31"/>
  <c r="AM39" i="31"/>
  <c r="AK39" i="31"/>
  <c r="AL39" i="31"/>
  <c r="W40" i="31"/>
  <c r="L39" i="31"/>
  <c r="Q40" i="31" s="1"/>
  <c r="M39" i="31"/>
  <c r="U42" i="31"/>
  <c r="U42" i="29"/>
  <c r="AM39" i="29"/>
  <c r="AL39" i="29"/>
  <c r="AK39" i="29"/>
  <c r="W40" i="29"/>
  <c r="M39" i="29"/>
  <c r="L39" i="29"/>
  <c r="Q40" i="29" s="1"/>
  <c r="AL68" i="28"/>
  <c r="AM68" i="28"/>
  <c r="AK68" i="28"/>
  <c r="W69" i="28"/>
  <c r="M38" i="28"/>
  <c r="L38" i="28"/>
  <c r="Q39" i="28" s="1"/>
  <c r="U39" i="28"/>
  <c r="AM43" i="20"/>
  <c r="AK43" i="20"/>
  <c r="AL43" i="20"/>
  <c r="W44" i="20"/>
  <c r="L36" i="20"/>
  <c r="Q37" i="20" s="1"/>
  <c r="M36" i="20"/>
  <c r="U37" i="20"/>
  <c r="U47" i="30"/>
  <c r="AL37" i="30"/>
  <c r="AM37" i="30"/>
  <c r="AK37" i="30"/>
  <c r="W38" i="30"/>
  <c r="M37" i="30"/>
  <c r="L37" i="30"/>
  <c r="Q38" i="30" s="1"/>
  <c r="AL46" i="34"/>
  <c r="AK46" i="34"/>
  <c r="AM46" i="34"/>
  <c r="W47" i="34"/>
  <c r="L38" i="34"/>
  <c r="Q39" i="34" s="1"/>
  <c r="M38" i="34"/>
  <c r="U39" i="34"/>
  <c r="Q41" i="35" l="1"/>
  <c r="W44" i="35"/>
  <c r="AM43" i="35"/>
  <c r="AL43" i="35"/>
  <c r="AK43" i="35"/>
  <c r="A37" i="33"/>
  <c r="J37" i="33"/>
  <c r="H37" i="34"/>
  <c r="B37" i="34"/>
  <c r="C44" i="28"/>
  <c r="G43" i="28"/>
  <c r="I43" i="28"/>
  <c r="S43" i="28"/>
  <c r="AD43" i="28" s="1"/>
  <c r="B37" i="20"/>
  <c r="H37" i="20"/>
  <c r="A37" i="29"/>
  <c r="J37" i="29"/>
  <c r="J37" i="32"/>
  <c r="A37" i="32"/>
  <c r="J42" i="28"/>
  <c r="A42" i="28"/>
  <c r="C39" i="29"/>
  <c r="G38" i="29"/>
  <c r="I38" i="29"/>
  <c r="S38" i="29"/>
  <c r="AD38" i="29" s="1"/>
  <c r="B37" i="32"/>
  <c r="H37" i="32"/>
  <c r="J39" i="30"/>
  <c r="A39" i="30"/>
  <c r="R38" i="33"/>
  <c r="C39" i="33"/>
  <c r="G38" i="33"/>
  <c r="I38" i="33"/>
  <c r="S38" i="33"/>
  <c r="AD38" i="33" s="1"/>
  <c r="J37" i="34"/>
  <c r="A37" i="34"/>
  <c r="J37" i="20"/>
  <c r="A37" i="20"/>
  <c r="H37" i="29"/>
  <c r="B37" i="29"/>
  <c r="R38" i="32"/>
  <c r="G38" i="32"/>
  <c r="C39" i="32"/>
  <c r="I38" i="32"/>
  <c r="S38" i="32"/>
  <c r="AD38" i="32" s="1"/>
  <c r="G40" i="30"/>
  <c r="C41" i="30"/>
  <c r="I40" i="30"/>
  <c r="S40" i="30"/>
  <c r="AD40" i="30" s="1"/>
  <c r="H37" i="33"/>
  <c r="B37" i="33"/>
  <c r="C39" i="34"/>
  <c r="I38" i="34"/>
  <c r="G38" i="34"/>
  <c r="S38" i="34"/>
  <c r="AD38" i="34" s="1"/>
  <c r="H42" i="28"/>
  <c r="B42" i="28"/>
  <c r="C39" i="20"/>
  <c r="G38" i="20"/>
  <c r="S38" i="20"/>
  <c r="AD38" i="20" s="1"/>
  <c r="I38" i="20"/>
  <c r="H39" i="30"/>
  <c r="B39" i="30"/>
  <c r="A203" i="25"/>
  <c r="AL43" i="32"/>
  <c r="AK43" i="32"/>
  <c r="AM43" i="32"/>
  <c r="W44" i="32"/>
  <c r="M39" i="32"/>
  <c r="L39" i="32"/>
  <c r="Q40" i="32" s="1"/>
  <c r="U40" i="32"/>
  <c r="AL39" i="33"/>
  <c r="AM39" i="33"/>
  <c r="AK39" i="33"/>
  <c r="W40" i="33"/>
  <c r="M37" i="33"/>
  <c r="L37" i="33"/>
  <c r="Q38" i="33" s="1"/>
  <c r="U38" i="33"/>
  <c r="M41" i="35"/>
  <c r="L41" i="35"/>
  <c r="U42" i="35"/>
  <c r="J38" i="35"/>
  <c r="A38" i="35"/>
  <c r="S39" i="35"/>
  <c r="AD39" i="35" s="1"/>
  <c r="I39" i="35"/>
  <c r="C40" i="35"/>
  <c r="G40" i="35" s="1"/>
  <c r="H38" i="35"/>
  <c r="B38" i="35"/>
  <c r="C41" i="31"/>
  <c r="G41" i="31" s="1"/>
  <c r="I40" i="31"/>
  <c r="S40" i="31"/>
  <c r="AD40" i="31" s="1"/>
  <c r="A39" i="31"/>
  <c r="J39" i="31"/>
  <c r="H39" i="31"/>
  <c r="B39" i="31"/>
  <c r="AK40" i="31"/>
  <c r="AM40" i="31"/>
  <c r="AL40" i="31"/>
  <c r="W41" i="31"/>
  <c r="M40" i="31"/>
  <c r="L40" i="31"/>
  <c r="Q41" i="31" s="1"/>
  <c r="U43" i="31"/>
  <c r="AK40" i="29"/>
  <c r="AM40" i="29"/>
  <c r="AL40" i="29"/>
  <c r="W41" i="29"/>
  <c r="M40" i="29"/>
  <c r="L40" i="29"/>
  <c r="Q41" i="29" s="1"/>
  <c r="U43" i="29"/>
  <c r="AM69" i="28"/>
  <c r="AK69" i="28"/>
  <c r="AL69" i="28"/>
  <c r="W70" i="28"/>
  <c r="M39" i="28"/>
  <c r="L39" i="28"/>
  <c r="Q40" i="28" s="1"/>
  <c r="U40" i="28"/>
  <c r="AM44" i="20"/>
  <c r="AK44" i="20"/>
  <c r="AL44" i="20"/>
  <c r="W45" i="20"/>
  <c r="L37" i="20"/>
  <c r="Q38" i="20" s="1"/>
  <c r="M37" i="20"/>
  <c r="U38" i="20"/>
  <c r="U48" i="30"/>
  <c r="AM38" i="30"/>
  <c r="AL38" i="30"/>
  <c r="AK38" i="30"/>
  <c r="W39" i="30"/>
  <c r="M38" i="30"/>
  <c r="L38" i="30"/>
  <c r="Q39" i="30" s="1"/>
  <c r="L39" i="34"/>
  <c r="Q40" i="34" s="1"/>
  <c r="M39" i="34"/>
  <c r="U40" i="34"/>
  <c r="AL47" i="34"/>
  <c r="AK47" i="34"/>
  <c r="AM47" i="34"/>
  <c r="W48" i="34"/>
  <c r="Q42" i="35" l="1"/>
  <c r="AM44" i="35"/>
  <c r="AL44" i="35"/>
  <c r="AK44" i="35"/>
  <c r="W45" i="35"/>
  <c r="W46" i="35" s="1"/>
  <c r="G39" i="34"/>
  <c r="C40" i="34"/>
  <c r="S39" i="34"/>
  <c r="AD39" i="34" s="1"/>
  <c r="I39" i="34"/>
  <c r="J40" i="30"/>
  <c r="A40" i="30"/>
  <c r="A38" i="32"/>
  <c r="J38" i="32"/>
  <c r="B38" i="33"/>
  <c r="H38" i="33"/>
  <c r="A38" i="29"/>
  <c r="J38" i="29"/>
  <c r="H38" i="20"/>
  <c r="B38" i="20"/>
  <c r="C42" i="30"/>
  <c r="G41" i="30"/>
  <c r="I41" i="30"/>
  <c r="S41" i="30"/>
  <c r="AD41" i="30" s="1"/>
  <c r="R39" i="32"/>
  <c r="C40" i="32"/>
  <c r="G39" i="32"/>
  <c r="I39" i="32"/>
  <c r="S39" i="32"/>
  <c r="AD39" i="32" s="1"/>
  <c r="R39" i="33"/>
  <c r="G39" i="33"/>
  <c r="C40" i="33"/>
  <c r="I39" i="33"/>
  <c r="S39" i="33"/>
  <c r="AD39" i="33" s="1"/>
  <c r="H38" i="29"/>
  <c r="B38" i="29"/>
  <c r="A43" i="28"/>
  <c r="J43" i="28"/>
  <c r="G39" i="20"/>
  <c r="C40" i="20"/>
  <c r="I39" i="20"/>
  <c r="S39" i="20"/>
  <c r="AD39" i="20" s="1"/>
  <c r="H38" i="34"/>
  <c r="B38" i="34"/>
  <c r="B40" i="30"/>
  <c r="H40" i="30"/>
  <c r="H38" i="32"/>
  <c r="B38" i="32"/>
  <c r="G39" i="29"/>
  <c r="C40" i="29"/>
  <c r="I39" i="29"/>
  <c r="S39" i="29"/>
  <c r="AD39" i="29" s="1"/>
  <c r="B43" i="28"/>
  <c r="H43" i="28"/>
  <c r="A38" i="20"/>
  <c r="J38" i="20"/>
  <c r="J38" i="34"/>
  <c r="A38" i="34"/>
  <c r="J38" i="33"/>
  <c r="A38" i="33"/>
  <c r="C45" i="28"/>
  <c r="G44" i="28"/>
  <c r="I44" i="28"/>
  <c r="S44" i="28"/>
  <c r="AD44" i="28" s="1"/>
  <c r="A204" i="25"/>
  <c r="AM44" i="32"/>
  <c r="AL44" i="32"/>
  <c r="AK44" i="32"/>
  <c r="W45" i="32"/>
  <c r="M40" i="32"/>
  <c r="L40" i="32"/>
  <c r="Q41" i="32" s="1"/>
  <c r="U41" i="32"/>
  <c r="AL40" i="33"/>
  <c r="AK40" i="33"/>
  <c r="AM40" i="33"/>
  <c r="W41" i="33"/>
  <c r="L38" i="33"/>
  <c r="Q39" i="33" s="1"/>
  <c r="M38" i="33"/>
  <c r="U39" i="33"/>
  <c r="L42" i="35"/>
  <c r="M42" i="35"/>
  <c r="U43" i="35"/>
  <c r="H39" i="35"/>
  <c r="B39" i="35"/>
  <c r="C41" i="35"/>
  <c r="G41" i="35" s="1"/>
  <c r="S40" i="35"/>
  <c r="AD40" i="35" s="1"/>
  <c r="I40" i="35"/>
  <c r="A39" i="35"/>
  <c r="J39" i="35"/>
  <c r="J40" i="31"/>
  <c r="A40" i="31"/>
  <c r="C42" i="31"/>
  <c r="G42" i="31" s="1"/>
  <c r="S41" i="31"/>
  <c r="AD41" i="31" s="1"/>
  <c r="I41" i="31"/>
  <c r="H40" i="31"/>
  <c r="B40" i="31"/>
  <c r="AM41" i="31"/>
  <c r="AK41" i="31"/>
  <c r="AL41" i="31"/>
  <c r="W42" i="31"/>
  <c r="L41" i="31"/>
  <c r="Q42" i="31" s="1"/>
  <c r="M41" i="31"/>
  <c r="U44" i="31"/>
  <c r="U44" i="29"/>
  <c r="AK41" i="29"/>
  <c r="AL41" i="29"/>
  <c r="AM41" i="29"/>
  <c r="W42" i="29"/>
  <c r="L41" i="29"/>
  <c r="Q42" i="29" s="1"/>
  <c r="M41" i="29"/>
  <c r="M40" i="28"/>
  <c r="L40" i="28"/>
  <c r="Q41" i="28" s="1"/>
  <c r="U41" i="28"/>
  <c r="AK70" i="28"/>
  <c r="AL70" i="28"/>
  <c r="AM70" i="28"/>
  <c r="W71" i="28"/>
  <c r="AK45" i="20"/>
  <c r="AL45" i="20"/>
  <c r="AM45" i="20"/>
  <c r="W46" i="20"/>
  <c r="L38" i="20"/>
  <c r="Q39" i="20" s="1"/>
  <c r="M38" i="20"/>
  <c r="U39" i="20"/>
  <c r="U49" i="30"/>
  <c r="AL39" i="30"/>
  <c r="AM39" i="30"/>
  <c r="AK39" i="30"/>
  <c r="W40" i="30"/>
  <c r="L39" i="30"/>
  <c r="Q40" i="30" s="1"/>
  <c r="M39" i="30"/>
  <c r="AK48" i="34"/>
  <c r="AL48" i="34"/>
  <c r="AM48" i="34"/>
  <c r="W49" i="34"/>
  <c r="L40" i="34"/>
  <c r="Q41" i="34" s="1"/>
  <c r="M40" i="34"/>
  <c r="U41" i="34"/>
  <c r="Q43" i="35" l="1"/>
  <c r="AK46" i="35"/>
  <c r="AM46" i="35"/>
  <c r="AL46" i="35"/>
  <c r="AL45" i="35"/>
  <c r="AK45" i="35"/>
  <c r="AM45" i="35"/>
  <c r="W47" i="35"/>
  <c r="H44" i="28"/>
  <c r="B44" i="28"/>
  <c r="C41" i="29"/>
  <c r="G40" i="29"/>
  <c r="S40" i="29"/>
  <c r="AD40" i="29" s="1"/>
  <c r="I40" i="29"/>
  <c r="R40" i="32"/>
  <c r="G40" i="32"/>
  <c r="C41" i="32"/>
  <c r="I40" i="32"/>
  <c r="S40" i="32"/>
  <c r="AD40" i="32" s="1"/>
  <c r="B41" i="30"/>
  <c r="H41" i="30"/>
  <c r="J39" i="34"/>
  <c r="A39" i="34"/>
  <c r="H39" i="29"/>
  <c r="B39" i="29"/>
  <c r="A39" i="20"/>
  <c r="J39" i="20"/>
  <c r="J39" i="33"/>
  <c r="A39" i="33"/>
  <c r="G42" i="30"/>
  <c r="C43" i="30"/>
  <c r="I42" i="30"/>
  <c r="S42" i="30"/>
  <c r="AD42" i="30" s="1"/>
  <c r="C46" i="28"/>
  <c r="G45" i="28"/>
  <c r="I45" i="28"/>
  <c r="S45" i="28"/>
  <c r="AD45" i="28" s="1"/>
  <c r="G40" i="20"/>
  <c r="C41" i="20"/>
  <c r="I40" i="20"/>
  <c r="S40" i="20"/>
  <c r="AD40" i="20" s="1"/>
  <c r="R40" i="33"/>
  <c r="C41" i="33"/>
  <c r="G40" i="33"/>
  <c r="I40" i="33"/>
  <c r="S40" i="33"/>
  <c r="AD40" i="33" s="1"/>
  <c r="A39" i="32"/>
  <c r="J39" i="32"/>
  <c r="C41" i="34"/>
  <c r="G40" i="34"/>
  <c r="I40" i="34"/>
  <c r="S40" i="34"/>
  <c r="AD40" i="34" s="1"/>
  <c r="J44" i="28"/>
  <c r="A44" i="28"/>
  <c r="A39" i="29"/>
  <c r="J39" i="29"/>
  <c r="B39" i="20"/>
  <c r="H39" i="20"/>
  <c r="H39" i="33"/>
  <c r="B39" i="33"/>
  <c r="B39" i="32"/>
  <c r="H39" i="32"/>
  <c r="A41" i="30"/>
  <c r="J41" i="30"/>
  <c r="H39" i="34"/>
  <c r="B39" i="34"/>
  <c r="A205" i="25"/>
  <c r="AL45" i="32"/>
  <c r="AK45" i="32"/>
  <c r="AM45" i="32"/>
  <c r="W46" i="32"/>
  <c r="M41" i="32"/>
  <c r="L41" i="32"/>
  <c r="Q42" i="32" s="1"/>
  <c r="U42" i="32"/>
  <c r="AL41" i="33"/>
  <c r="AM41" i="33"/>
  <c r="AK41" i="33"/>
  <c r="W42" i="33"/>
  <c r="L39" i="33"/>
  <c r="Q40" i="33" s="1"/>
  <c r="M39" i="33"/>
  <c r="U40" i="33"/>
  <c r="L43" i="35"/>
  <c r="M43" i="35"/>
  <c r="U44" i="35"/>
  <c r="H40" i="35"/>
  <c r="B40" i="35"/>
  <c r="I41" i="35"/>
  <c r="C42" i="35"/>
  <c r="G42" i="35" s="1"/>
  <c r="S41" i="35"/>
  <c r="AD41" i="35" s="1"/>
  <c r="A40" i="35"/>
  <c r="J40" i="35"/>
  <c r="H41" i="31"/>
  <c r="B41" i="31"/>
  <c r="J41" i="31"/>
  <c r="A41" i="31"/>
  <c r="C43" i="31"/>
  <c r="G43" i="31" s="1"/>
  <c r="I42" i="31"/>
  <c r="S42" i="31"/>
  <c r="AD42" i="31" s="1"/>
  <c r="AM42" i="31"/>
  <c r="AK42" i="31"/>
  <c r="AL42" i="31"/>
  <c r="W43" i="31"/>
  <c r="M42" i="31"/>
  <c r="L42" i="31"/>
  <c r="Q43" i="31" s="1"/>
  <c r="U45" i="31"/>
  <c r="AK42" i="29"/>
  <c r="AM42" i="29"/>
  <c r="AL42" i="29"/>
  <c r="W43" i="29"/>
  <c r="M42" i="29"/>
  <c r="L42" i="29"/>
  <c r="Q43" i="29" s="1"/>
  <c r="U45" i="29"/>
  <c r="L41" i="28"/>
  <c r="Q42" i="28" s="1"/>
  <c r="M41" i="28"/>
  <c r="U42" i="28"/>
  <c r="AM71" i="28"/>
  <c r="AL71" i="28"/>
  <c r="AK71" i="28"/>
  <c r="W72" i="28"/>
  <c r="AM46" i="20"/>
  <c r="AL46" i="20"/>
  <c r="AK46" i="20"/>
  <c r="W47" i="20"/>
  <c r="M39" i="20"/>
  <c r="L39" i="20"/>
  <c r="Q40" i="20" s="1"/>
  <c r="U40" i="20"/>
  <c r="AL40" i="30"/>
  <c r="AK40" i="30"/>
  <c r="AM40" i="30"/>
  <c r="W41" i="30"/>
  <c r="M40" i="30"/>
  <c r="L40" i="30"/>
  <c r="Q41" i="30" s="1"/>
  <c r="U50" i="30"/>
  <c r="AL49" i="34"/>
  <c r="AM49" i="34"/>
  <c r="AK49" i="34"/>
  <c r="W50" i="34"/>
  <c r="L41" i="34"/>
  <c r="Q42" i="34" s="1"/>
  <c r="M41" i="34"/>
  <c r="U42" i="34"/>
  <c r="Q44" i="35" l="1"/>
  <c r="AK47" i="35"/>
  <c r="AM47" i="35"/>
  <c r="W48" i="35"/>
  <c r="AL47" i="35"/>
  <c r="J40" i="34"/>
  <c r="A40" i="34"/>
  <c r="H40" i="33"/>
  <c r="B40" i="33"/>
  <c r="J40" i="20"/>
  <c r="A40" i="20"/>
  <c r="A45" i="28"/>
  <c r="J45" i="28"/>
  <c r="J42" i="30"/>
  <c r="A42" i="30"/>
  <c r="B40" i="32"/>
  <c r="H40" i="32"/>
  <c r="H40" i="29"/>
  <c r="B40" i="29"/>
  <c r="H40" i="34"/>
  <c r="B40" i="34"/>
  <c r="R41" i="33"/>
  <c r="G41" i="33"/>
  <c r="C42" i="33"/>
  <c r="I41" i="33"/>
  <c r="S41" i="33"/>
  <c r="AD41" i="33" s="1"/>
  <c r="G41" i="20"/>
  <c r="C42" i="20"/>
  <c r="I41" i="20"/>
  <c r="S41" i="20"/>
  <c r="AD41" i="20" s="1"/>
  <c r="H45" i="28"/>
  <c r="B45" i="28"/>
  <c r="G43" i="30"/>
  <c r="B43" i="30" s="1"/>
  <c r="C44" i="30"/>
  <c r="I43" i="30"/>
  <c r="S43" i="30"/>
  <c r="AD43" i="30" s="1"/>
  <c r="G41" i="29"/>
  <c r="C42" i="29"/>
  <c r="I41" i="29"/>
  <c r="S41" i="29"/>
  <c r="AD41" i="29" s="1"/>
  <c r="G41" i="34"/>
  <c r="C42" i="34"/>
  <c r="I41" i="34"/>
  <c r="S41" i="34"/>
  <c r="AD41" i="34" s="1"/>
  <c r="H40" i="20"/>
  <c r="B40" i="20"/>
  <c r="C47" i="28"/>
  <c r="G46" i="28"/>
  <c r="S46" i="28"/>
  <c r="AD46" i="28" s="1"/>
  <c r="I46" i="28"/>
  <c r="H42" i="30"/>
  <c r="B42" i="30"/>
  <c r="J40" i="32"/>
  <c r="A40" i="32"/>
  <c r="J40" i="29"/>
  <c r="A40" i="29"/>
  <c r="J40" i="33"/>
  <c r="A40" i="33"/>
  <c r="R41" i="32"/>
  <c r="C42" i="32"/>
  <c r="G41" i="32"/>
  <c r="I41" i="32"/>
  <c r="S41" i="32"/>
  <c r="AD41" i="32" s="1"/>
  <c r="A206" i="25"/>
  <c r="AL46" i="32"/>
  <c r="AM46" i="32"/>
  <c r="AK46" i="32"/>
  <c r="W47" i="32"/>
  <c r="L42" i="32"/>
  <c r="Q43" i="32" s="1"/>
  <c r="M42" i="32"/>
  <c r="U43" i="32"/>
  <c r="AM42" i="33"/>
  <c r="AK42" i="33"/>
  <c r="AL42" i="33"/>
  <c r="W43" i="33"/>
  <c r="M40" i="33"/>
  <c r="L40" i="33"/>
  <c r="Q41" i="33" s="1"/>
  <c r="U41" i="33"/>
  <c r="M44" i="35"/>
  <c r="L44" i="35"/>
  <c r="U45" i="35"/>
  <c r="S42" i="35"/>
  <c r="AD42" i="35" s="1"/>
  <c r="I42" i="35"/>
  <c r="C43" i="35"/>
  <c r="G43" i="35" s="1"/>
  <c r="A41" i="35"/>
  <c r="J41" i="35"/>
  <c r="H41" i="35"/>
  <c r="B41" i="35"/>
  <c r="H42" i="31"/>
  <c r="B42" i="31"/>
  <c r="A42" i="31"/>
  <c r="J42" i="31"/>
  <c r="C44" i="31"/>
  <c r="G44" i="31" s="1"/>
  <c r="I43" i="31"/>
  <c r="S43" i="31"/>
  <c r="AD43" i="31" s="1"/>
  <c r="AM43" i="31"/>
  <c r="AK43" i="31"/>
  <c r="AL43" i="31"/>
  <c r="W44" i="31"/>
  <c r="L43" i="31"/>
  <c r="Q44" i="31" s="1"/>
  <c r="M43" i="31"/>
  <c r="U46" i="31"/>
  <c r="AL43" i="29"/>
  <c r="AM43" i="29"/>
  <c r="AK43" i="29"/>
  <c r="W44" i="29"/>
  <c r="M43" i="29"/>
  <c r="L43" i="29"/>
  <c r="Q44" i="29" s="1"/>
  <c r="U46" i="29"/>
  <c r="AK72" i="28"/>
  <c r="AL72" i="28"/>
  <c r="AM72" i="28"/>
  <c r="W73" i="28"/>
  <c r="M42" i="28"/>
  <c r="L42" i="28"/>
  <c r="Q43" i="28" s="1"/>
  <c r="U43" i="28"/>
  <c r="AM47" i="20"/>
  <c r="AK47" i="20"/>
  <c r="AL47" i="20"/>
  <c r="W48" i="20"/>
  <c r="L40" i="20"/>
  <c r="Q41" i="20" s="1"/>
  <c r="M40" i="20"/>
  <c r="U41" i="20"/>
  <c r="AM41" i="30"/>
  <c r="AK41" i="30"/>
  <c r="AL41" i="30"/>
  <c r="W42" i="30"/>
  <c r="M41" i="30"/>
  <c r="L41" i="30"/>
  <c r="Q42" i="30" s="1"/>
  <c r="U51" i="30"/>
  <c r="L42" i="34"/>
  <c r="Q43" i="34" s="1"/>
  <c r="M42" i="34"/>
  <c r="U43" i="34"/>
  <c r="AM50" i="34"/>
  <c r="AK50" i="34"/>
  <c r="AL50" i="34"/>
  <c r="W51" i="34"/>
  <c r="Q45" i="35" l="1"/>
  <c r="AM48" i="35"/>
  <c r="AK48" i="35"/>
  <c r="AL48" i="35"/>
  <c r="W49" i="35"/>
  <c r="B41" i="32"/>
  <c r="H41" i="32"/>
  <c r="H41" i="34"/>
  <c r="B41" i="34"/>
  <c r="H41" i="29"/>
  <c r="B41" i="29"/>
  <c r="J41" i="20"/>
  <c r="A41" i="20"/>
  <c r="J41" i="33"/>
  <c r="A41" i="33"/>
  <c r="R42" i="32"/>
  <c r="G42" i="32"/>
  <c r="C43" i="32"/>
  <c r="I42" i="32"/>
  <c r="S42" i="32"/>
  <c r="AD42" i="32" s="1"/>
  <c r="H46" i="28"/>
  <c r="B46" i="28"/>
  <c r="C43" i="20"/>
  <c r="G42" i="20"/>
  <c r="S42" i="20"/>
  <c r="AD42" i="20" s="1"/>
  <c r="I42" i="20"/>
  <c r="R42" i="33"/>
  <c r="C43" i="33"/>
  <c r="G42" i="33"/>
  <c r="I42" i="33"/>
  <c r="S42" i="33"/>
  <c r="AD42" i="33" s="1"/>
  <c r="C48" i="28"/>
  <c r="G47" i="28"/>
  <c r="I47" i="28"/>
  <c r="S47" i="28"/>
  <c r="AD47" i="28" s="1"/>
  <c r="J41" i="34"/>
  <c r="A41" i="34"/>
  <c r="A41" i="29"/>
  <c r="J41" i="29"/>
  <c r="J43" i="30"/>
  <c r="A43" i="30"/>
  <c r="H41" i="20"/>
  <c r="B41" i="20"/>
  <c r="H41" i="33"/>
  <c r="B41" i="33"/>
  <c r="A41" i="32"/>
  <c r="J41" i="32"/>
  <c r="J46" i="28"/>
  <c r="A46" i="28"/>
  <c r="C43" i="34"/>
  <c r="G42" i="34"/>
  <c r="S42" i="34"/>
  <c r="AD42" i="34" s="1"/>
  <c r="I42" i="34"/>
  <c r="C43" i="29"/>
  <c r="G42" i="29"/>
  <c r="S42" i="29"/>
  <c r="AD42" i="29" s="1"/>
  <c r="I42" i="29"/>
  <c r="G44" i="30"/>
  <c r="C45" i="30"/>
  <c r="I44" i="30"/>
  <c r="S44" i="30"/>
  <c r="AD44" i="30" s="1"/>
  <c r="A207" i="25"/>
  <c r="AL47" i="32"/>
  <c r="AK47" i="32"/>
  <c r="AM47" i="32"/>
  <c r="W48" i="32"/>
  <c r="M43" i="32"/>
  <c r="L43" i="32"/>
  <c r="Q44" i="32" s="1"/>
  <c r="U44" i="32"/>
  <c r="AM43" i="33"/>
  <c r="AK43" i="33"/>
  <c r="AL43" i="33"/>
  <c r="W44" i="33"/>
  <c r="L41" i="33"/>
  <c r="Q42" i="33" s="1"/>
  <c r="M41" i="33"/>
  <c r="U42" i="33"/>
  <c r="M45" i="35"/>
  <c r="L45" i="35"/>
  <c r="U46" i="35"/>
  <c r="C44" i="35"/>
  <c r="G44" i="35" s="1"/>
  <c r="S43" i="35"/>
  <c r="AD43" i="35" s="1"/>
  <c r="I43" i="35"/>
  <c r="J42" i="35"/>
  <c r="A42" i="35"/>
  <c r="H42" i="35"/>
  <c r="B42" i="35"/>
  <c r="J43" i="31"/>
  <c r="A43" i="31"/>
  <c r="I44" i="31"/>
  <c r="C45" i="31"/>
  <c r="G45" i="31" s="1"/>
  <c r="S44" i="31"/>
  <c r="AD44" i="31" s="1"/>
  <c r="B43" i="31"/>
  <c r="H43" i="31"/>
  <c r="U47" i="31"/>
  <c r="AK44" i="31"/>
  <c r="AM44" i="31"/>
  <c r="AL44" i="31"/>
  <c r="W45" i="31"/>
  <c r="L44" i="31"/>
  <c r="Q45" i="31" s="1"/>
  <c r="M44" i="31"/>
  <c r="U47" i="29"/>
  <c r="AL44" i="29"/>
  <c r="AM44" i="29"/>
  <c r="AK44" i="29"/>
  <c r="W45" i="29"/>
  <c r="M44" i="29"/>
  <c r="L44" i="29"/>
  <c r="Q45" i="29" s="1"/>
  <c r="AK73" i="28"/>
  <c r="AL73" i="28"/>
  <c r="AM73" i="28"/>
  <c r="W74" i="28"/>
  <c r="M43" i="28"/>
  <c r="L43" i="28"/>
  <c r="Q44" i="28" s="1"/>
  <c r="U44" i="28"/>
  <c r="AL48" i="20"/>
  <c r="AK48" i="20"/>
  <c r="AM48" i="20"/>
  <c r="W49" i="20"/>
  <c r="M41" i="20"/>
  <c r="L41" i="20"/>
  <c r="Q42" i="20" s="1"/>
  <c r="U42" i="20"/>
  <c r="AM42" i="30"/>
  <c r="AK42" i="30"/>
  <c r="AL42" i="30"/>
  <c r="W43" i="30"/>
  <c r="M42" i="30"/>
  <c r="L42" i="30"/>
  <c r="Q43" i="30" s="1"/>
  <c r="U52" i="30"/>
  <c r="AL51" i="34"/>
  <c r="AK51" i="34"/>
  <c r="AM51" i="34"/>
  <c r="W52" i="34"/>
  <c r="L43" i="34"/>
  <c r="Q44" i="34" s="1"/>
  <c r="M43" i="34"/>
  <c r="U44" i="34"/>
  <c r="Q46" i="35" l="1"/>
  <c r="AM49" i="35"/>
  <c r="AK49" i="35"/>
  <c r="AL49" i="35"/>
  <c r="W50" i="35"/>
  <c r="G43" i="29"/>
  <c r="B43" i="29" s="1"/>
  <c r="C44" i="29"/>
  <c r="I43" i="29"/>
  <c r="S43" i="29"/>
  <c r="AD43" i="29" s="1"/>
  <c r="J42" i="33"/>
  <c r="A42" i="33"/>
  <c r="A42" i="29"/>
  <c r="J42" i="29"/>
  <c r="J42" i="34"/>
  <c r="A42" i="34"/>
  <c r="H47" i="28"/>
  <c r="B47" i="28"/>
  <c r="H42" i="33"/>
  <c r="B42" i="33"/>
  <c r="H42" i="32"/>
  <c r="B42" i="32"/>
  <c r="A44" i="30"/>
  <c r="J44" i="30"/>
  <c r="C49" i="28"/>
  <c r="G48" i="28"/>
  <c r="I48" i="28"/>
  <c r="S48" i="28"/>
  <c r="AD48" i="28" s="1"/>
  <c r="R43" i="33"/>
  <c r="G43" i="33"/>
  <c r="B43" i="33" s="1"/>
  <c r="C44" i="33"/>
  <c r="I43" i="33"/>
  <c r="S43" i="33"/>
  <c r="AD43" i="33" s="1"/>
  <c r="H42" i="20"/>
  <c r="B42" i="20"/>
  <c r="C46" i="30"/>
  <c r="G45" i="30"/>
  <c r="I45" i="30"/>
  <c r="S45" i="30"/>
  <c r="AD45" i="30" s="1"/>
  <c r="B42" i="29"/>
  <c r="H42" i="29"/>
  <c r="B42" i="34"/>
  <c r="H42" i="34"/>
  <c r="G43" i="20"/>
  <c r="B43" i="20" s="1"/>
  <c r="C44" i="20"/>
  <c r="I43" i="20"/>
  <c r="S43" i="20"/>
  <c r="AD43" i="20" s="1"/>
  <c r="J42" i="32"/>
  <c r="A42" i="32"/>
  <c r="H44" i="30"/>
  <c r="B44" i="30"/>
  <c r="G43" i="34"/>
  <c r="B43" i="34" s="1"/>
  <c r="C44" i="34"/>
  <c r="I43" i="34"/>
  <c r="S43" i="34"/>
  <c r="AD43" i="34" s="1"/>
  <c r="A47" i="28"/>
  <c r="J47" i="28"/>
  <c r="J42" i="20"/>
  <c r="A42" i="20"/>
  <c r="R43" i="32"/>
  <c r="C44" i="32"/>
  <c r="G43" i="32"/>
  <c r="B43" i="32" s="1"/>
  <c r="I43" i="32"/>
  <c r="S43" i="32"/>
  <c r="AD43" i="32" s="1"/>
  <c r="A208" i="25"/>
  <c r="AK48" i="32"/>
  <c r="AM48" i="32"/>
  <c r="AL48" i="32"/>
  <c r="W49" i="32"/>
  <c r="M44" i="32"/>
  <c r="L44" i="32"/>
  <c r="Q45" i="32" s="1"/>
  <c r="U45" i="32"/>
  <c r="AL44" i="33"/>
  <c r="AK44" i="33"/>
  <c r="AM44" i="33"/>
  <c r="W45" i="33"/>
  <c r="L42" i="33"/>
  <c r="Q43" i="33" s="1"/>
  <c r="M42" i="33"/>
  <c r="U43" i="33"/>
  <c r="M46" i="35"/>
  <c r="L46" i="35"/>
  <c r="U47" i="35"/>
  <c r="S44" i="35"/>
  <c r="AD44" i="35" s="1"/>
  <c r="C45" i="35"/>
  <c r="G45" i="35" s="1"/>
  <c r="I44" i="35"/>
  <c r="A43" i="35"/>
  <c r="J43" i="35"/>
  <c r="H43" i="35"/>
  <c r="B43" i="35"/>
  <c r="H44" i="31"/>
  <c r="B44" i="31"/>
  <c r="C46" i="31"/>
  <c r="G46" i="31" s="1"/>
  <c r="I45" i="31"/>
  <c r="S45" i="31"/>
  <c r="AD45" i="31" s="1"/>
  <c r="A44" i="31"/>
  <c r="J44" i="31"/>
  <c r="U48" i="31"/>
  <c r="AK45" i="31"/>
  <c r="AM45" i="31"/>
  <c r="AL45" i="31"/>
  <c r="W46" i="31"/>
  <c r="M45" i="31"/>
  <c r="L45" i="31"/>
  <c r="Q46" i="31" s="1"/>
  <c r="AK45" i="29"/>
  <c r="AL45" i="29"/>
  <c r="AM45" i="29"/>
  <c r="W46" i="29"/>
  <c r="L45" i="29"/>
  <c r="Q46" i="29" s="1"/>
  <c r="M45" i="29"/>
  <c r="U48" i="29"/>
  <c r="M44" i="28"/>
  <c r="L44" i="28"/>
  <c r="Q45" i="28" s="1"/>
  <c r="U45" i="28"/>
  <c r="AK74" i="28"/>
  <c r="AM74" i="28"/>
  <c r="AL74" i="28"/>
  <c r="W75" i="28"/>
  <c r="AK49" i="20"/>
  <c r="AM49" i="20"/>
  <c r="AL49" i="20"/>
  <c r="W50" i="20"/>
  <c r="L42" i="20"/>
  <c r="Q43" i="20" s="1"/>
  <c r="M42" i="20"/>
  <c r="U43" i="20"/>
  <c r="AK43" i="30"/>
  <c r="AL43" i="30"/>
  <c r="AM43" i="30"/>
  <c r="W44" i="30"/>
  <c r="L43" i="30"/>
  <c r="Q44" i="30" s="1"/>
  <c r="M43" i="30"/>
  <c r="U53" i="30"/>
  <c r="L44" i="34"/>
  <c r="Q45" i="34" s="1"/>
  <c r="M44" i="34"/>
  <c r="U45" i="34"/>
  <c r="AK52" i="34"/>
  <c r="AM52" i="34"/>
  <c r="AL52" i="34"/>
  <c r="W53" i="34"/>
  <c r="Q47" i="35" l="1"/>
  <c r="W51" i="35"/>
  <c r="AL50" i="35"/>
  <c r="AM50" i="35"/>
  <c r="AK50" i="35"/>
  <c r="J43" i="34"/>
  <c r="A43" i="34"/>
  <c r="J43" i="20"/>
  <c r="A43" i="20"/>
  <c r="J45" i="30"/>
  <c r="A45" i="30"/>
  <c r="H48" i="28"/>
  <c r="B48" i="28"/>
  <c r="C45" i="34"/>
  <c r="G44" i="34"/>
  <c r="I44" i="34"/>
  <c r="S44" i="34"/>
  <c r="AD44" i="34" s="1"/>
  <c r="G44" i="20"/>
  <c r="C45" i="20"/>
  <c r="I44" i="20"/>
  <c r="S44" i="20"/>
  <c r="AD44" i="20" s="1"/>
  <c r="H45" i="30"/>
  <c r="B45" i="30"/>
  <c r="G49" i="28"/>
  <c r="C50" i="28"/>
  <c r="S49" i="28"/>
  <c r="AD49" i="28" s="1"/>
  <c r="I49" i="28"/>
  <c r="J43" i="29"/>
  <c r="A43" i="29"/>
  <c r="R44" i="32"/>
  <c r="G44" i="32"/>
  <c r="C45" i="32"/>
  <c r="S44" i="32"/>
  <c r="AD44" i="32" s="1"/>
  <c r="I44" i="32"/>
  <c r="G46" i="30"/>
  <c r="C47" i="30"/>
  <c r="S46" i="30"/>
  <c r="AD46" i="30" s="1"/>
  <c r="I46" i="30"/>
  <c r="A43" i="33"/>
  <c r="J43" i="33"/>
  <c r="C45" i="29"/>
  <c r="G44" i="29"/>
  <c r="S44" i="29"/>
  <c r="AD44" i="29" s="1"/>
  <c r="I44" i="29"/>
  <c r="A43" i="32"/>
  <c r="J43" i="32"/>
  <c r="R44" i="33"/>
  <c r="C45" i="33"/>
  <c r="G44" i="33"/>
  <c r="I44" i="33"/>
  <c r="S44" i="33"/>
  <c r="AD44" i="33" s="1"/>
  <c r="A48" i="28"/>
  <c r="J48" i="28"/>
  <c r="A209" i="25"/>
  <c r="AK49" i="32"/>
  <c r="AM49" i="32"/>
  <c r="AL49" i="32"/>
  <c r="W50" i="32"/>
  <c r="L45" i="32"/>
  <c r="Q46" i="32" s="1"/>
  <c r="M45" i="32"/>
  <c r="U46" i="32"/>
  <c r="AL45" i="33"/>
  <c r="AM45" i="33"/>
  <c r="AK45" i="33"/>
  <c r="W46" i="33"/>
  <c r="M43" i="33"/>
  <c r="L43" i="33"/>
  <c r="Q44" i="33" s="1"/>
  <c r="U44" i="33"/>
  <c r="L47" i="35"/>
  <c r="M47" i="35"/>
  <c r="U48" i="35"/>
  <c r="B44" i="35"/>
  <c r="H44" i="35"/>
  <c r="C46" i="35"/>
  <c r="G46" i="35" s="1"/>
  <c r="S45" i="35"/>
  <c r="AD45" i="35" s="1"/>
  <c r="I45" i="35"/>
  <c r="J44" i="35"/>
  <c r="A44" i="35"/>
  <c r="H45" i="31"/>
  <c r="B45" i="31"/>
  <c r="A45" i="31"/>
  <c r="J45" i="31"/>
  <c r="C47" i="31"/>
  <c r="G47" i="31" s="1"/>
  <c r="S46" i="31"/>
  <c r="AD46" i="31" s="1"/>
  <c r="I46" i="31"/>
  <c r="AK46" i="31"/>
  <c r="AM46" i="31"/>
  <c r="AL46" i="31"/>
  <c r="W47" i="31"/>
  <c r="M46" i="31"/>
  <c r="L46" i="31"/>
  <c r="Q47" i="31" s="1"/>
  <c r="U49" i="31"/>
  <c r="AM46" i="29"/>
  <c r="AK46" i="29"/>
  <c r="AL46" i="29"/>
  <c r="W47" i="29"/>
  <c r="L46" i="29"/>
  <c r="Q47" i="29" s="1"/>
  <c r="M46" i="29"/>
  <c r="U49" i="29"/>
  <c r="AK75" i="28"/>
  <c r="AM75" i="28"/>
  <c r="AL75" i="28"/>
  <c r="W76" i="28"/>
  <c r="L45" i="28"/>
  <c r="Q46" i="28" s="1"/>
  <c r="M45" i="28"/>
  <c r="U46" i="28"/>
  <c r="AK50" i="20"/>
  <c r="AM50" i="20"/>
  <c r="AL50" i="20"/>
  <c r="W51" i="20"/>
  <c r="M43" i="20"/>
  <c r="L43" i="20"/>
  <c r="Q44" i="20" s="1"/>
  <c r="U44" i="20"/>
  <c r="AL44" i="30"/>
  <c r="AK44" i="30"/>
  <c r="AM44" i="30"/>
  <c r="W45" i="30"/>
  <c r="M44" i="30"/>
  <c r="L44" i="30"/>
  <c r="Q45" i="30" s="1"/>
  <c r="U54" i="30"/>
  <c r="AL53" i="34"/>
  <c r="AM53" i="34"/>
  <c r="AK53" i="34"/>
  <c r="W54" i="34"/>
  <c r="L45" i="34"/>
  <c r="Q46" i="34" s="1"/>
  <c r="M45" i="34"/>
  <c r="U46" i="34"/>
  <c r="Q48" i="35" l="1"/>
  <c r="AM51" i="35"/>
  <c r="AK51" i="35"/>
  <c r="W52" i="35"/>
  <c r="AL51" i="35"/>
  <c r="R45" i="33"/>
  <c r="G45" i="33"/>
  <c r="C46" i="33"/>
  <c r="S45" i="33"/>
  <c r="AD45" i="33" s="1"/>
  <c r="I45" i="33"/>
  <c r="G45" i="29"/>
  <c r="C46" i="29"/>
  <c r="I45" i="29"/>
  <c r="S45" i="29"/>
  <c r="AD45" i="29" s="1"/>
  <c r="C51" i="28"/>
  <c r="G50" i="28"/>
  <c r="I50" i="28"/>
  <c r="S50" i="28"/>
  <c r="AD50" i="28" s="1"/>
  <c r="J44" i="29"/>
  <c r="A44" i="29"/>
  <c r="G47" i="30"/>
  <c r="C48" i="30"/>
  <c r="I47" i="30"/>
  <c r="S47" i="30"/>
  <c r="AD47" i="30" s="1"/>
  <c r="R45" i="32"/>
  <c r="C46" i="32"/>
  <c r="G45" i="32"/>
  <c r="I45" i="32"/>
  <c r="S45" i="32"/>
  <c r="AD45" i="32" s="1"/>
  <c r="H49" i="28"/>
  <c r="B49" i="28"/>
  <c r="A44" i="20"/>
  <c r="J44" i="20"/>
  <c r="J44" i="34"/>
  <c r="A44" i="34"/>
  <c r="A44" i="33"/>
  <c r="J44" i="33"/>
  <c r="B46" i="30"/>
  <c r="H46" i="30"/>
  <c r="B44" i="32"/>
  <c r="H44" i="32"/>
  <c r="J49" i="28"/>
  <c r="A49" i="28"/>
  <c r="G45" i="20"/>
  <c r="C46" i="20"/>
  <c r="I45" i="20"/>
  <c r="S45" i="20"/>
  <c r="AD45" i="20" s="1"/>
  <c r="H44" i="34"/>
  <c r="B44" i="34"/>
  <c r="H44" i="33"/>
  <c r="B44" i="33"/>
  <c r="B44" i="29"/>
  <c r="H44" i="29"/>
  <c r="A46" i="30"/>
  <c r="J46" i="30"/>
  <c r="A44" i="32"/>
  <c r="J44" i="32"/>
  <c r="B44" i="20"/>
  <c r="H44" i="20"/>
  <c r="G45" i="34"/>
  <c r="C46" i="34"/>
  <c r="I45" i="34"/>
  <c r="S45" i="34"/>
  <c r="AD45" i="34" s="1"/>
  <c r="A210" i="25"/>
  <c r="AL50" i="32"/>
  <c r="AK50" i="32"/>
  <c r="AM50" i="32"/>
  <c r="W51" i="32"/>
  <c r="M46" i="32"/>
  <c r="L46" i="32"/>
  <c r="Q47" i="32" s="1"/>
  <c r="U47" i="32"/>
  <c r="AL46" i="33"/>
  <c r="AK46" i="33"/>
  <c r="AM46" i="33"/>
  <c r="W47" i="33"/>
  <c r="L44" i="33"/>
  <c r="Q45" i="33" s="1"/>
  <c r="M44" i="33"/>
  <c r="U45" i="33"/>
  <c r="M48" i="35"/>
  <c r="L48" i="35"/>
  <c r="Q49" i="35" s="1"/>
  <c r="U49" i="35"/>
  <c r="C47" i="35"/>
  <c r="G47" i="35" s="1"/>
  <c r="I46" i="35"/>
  <c r="S46" i="35"/>
  <c r="AD46" i="35" s="1"/>
  <c r="B45" i="35"/>
  <c r="H45" i="35"/>
  <c r="A45" i="35"/>
  <c r="J45" i="35"/>
  <c r="C48" i="31"/>
  <c r="G48" i="31" s="1"/>
  <c r="I47" i="31"/>
  <c r="S47" i="31"/>
  <c r="AD47" i="31" s="1"/>
  <c r="J46" i="31"/>
  <c r="A46" i="31"/>
  <c r="H46" i="31"/>
  <c r="B46" i="31"/>
  <c r="AK47" i="31"/>
  <c r="AM47" i="31"/>
  <c r="AL47" i="31"/>
  <c r="W48" i="31"/>
  <c r="L47" i="31"/>
  <c r="Q48" i="31" s="1"/>
  <c r="M47" i="31"/>
  <c r="U50" i="31"/>
  <c r="AM47" i="29"/>
  <c r="AL47" i="29"/>
  <c r="AK47" i="29"/>
  <c r="W48" i="29"/>
  <c r="L47" i="29"/>
  <c r="Q48" i="29" s="1"/>
  <c r="M47" i="29"/>
  <c r="U50" i="29"/>
  <c r="AK76" i="28"/>
  <c r="AM76" i="28"/>
  <c r="AL76" i="28"/>
  <c r="W77" i="28"/>
  <c r="M46" i="28"/>
  <c r="L46" i="28"/>
  <c r="Q47" i="28" s="1"/>
  <c r="U47" i="28"/>
  <c r="AM51" i="20"/>
  <c r="AK51" i="20"/>
  <c r="AL51" i="20"/>
  <c r="W52" i="20"/>
  <c r="M44" i="20"/>
  <c r="L44" i="20"/>
  <c r="Q45" i="20" s="1"/>
  <c r="U45" i="20"/>
  <c r="AM45" i="30"/>
  <c r="AK45" i="30"/>
  <c r="AL45" i="30"/>
  <c r="W46" i="30"/>
  <c r="L45" i="30"/>
  <c r="Q46" i="30" s="1"/>
  <c r="M45" i="30"/>
  <c r="U55" i="30"/>
  <c r="AM54" i="34"/>
  <c r="AL54" i="34"/>
  <c r="AK54" i="34"/>
  <c r="W55" i="34"/>
  <c r="L46" i="34"/>
  <c r="Q47" i="34" s="1"/>
  <c r="M46" i="34"/>
  <c r="U47" i="34"/>
  <c r="AM52" i="35" l="1"/>
  <c r="W53" i="35"/>
  <c r="AL52" i="35"/>
  <c r="AK52" i="35"/>
  <c r="C47" i="34"/>
  <c r="I46" i="34"/>
  <c r="G46" i="34"/>
  <c r="S46" i="34"/>
  <c r="AD46" i="34" s="1"/>
  <c r="C47" i="20"/>
  <c r="G46" i="20"/>
  <c r="I46" i="20"/>
  <c r="S46" i="20"/>
  <c r="AD46" i="20" s="1"/>
  <c r="H47" i="30"/>
  <c r="B47" i="30"/>
  <c r="A50" i="28"/>
  <c r="J50" i="28"/>
  <c r="A45" i="29"/>
  <c r="J45" i="29"/>
  <c r="H45" i="34"/>
  <c r="B45" i="34"/>
  <c r="H45" i="20"/>
  <c r="B45" i="20"/>
  <c r="J45" i="32"/>
  <c r="A45" i="32"/>
  <c r="H50" i="28"/>
  <c r="B50" i="28"/>
  <c r="C47" i="29"/>
  <c r="G46" i="29"/>
  <c r="I46" i="29"/>
  <c r="S46" i="29"/>
  <c r="AD46" i="29" s="1"/>
  <c r="R46" i="33"/>
  <c r="C47" i="33"/>
  <c r="G46" i="33"/>
  <c r="I46" i="33"/>
  <c r="S46" i="33"/>
  <c r="AD46" i="33" s="1"/>
  <c r="B45" i="32"/>
  <c r="H45" i="32"/>
  <c r="J47" i="30"/>
  <c r="A47" i="30"/>
  <c r="C52" i="28"/>
  <c r="G51" i="28"/>
  <c r="S51" i="28"/>
  <c r="AD51" i="28" s="1"/>
  <c r="I51" i="28"/>
  <c r="B45" i="29"/>
  <c r="H45" i="29"/>
  <c r="B45" i="33"/>
  <c r="H45" i="33"/>
  <c r="J45" i="34"/>
  <c r="A45" i="34"/>
  <c r="A45" i="20"/>
  <c r="J45" i="20"/>
  <c r="R46" i="32"/>
  <c r="G46" i="32"/>
  <c r="C47" i="32"/>
  <c r="S46" i="32"/>
  <c r="AD46" i="32" s="1"/>
  <c r="I46" i="32"/>
  <c r="G48" i="30"/>
  <c r="C49" i="30"/>
  <c r="I48" i="30"/>
  <c r="S48" i="30"/>
  <c r="AD48" i="30" s="1"/>
  <c r="A45" i="33"/>
  <c r="J45" i="33"/>
  <c r="A211" i="25"/>
  <c r="AM51" i="32"/>
  <c r="AL51" i="32"/>
  <c r="AK51" i="32"/>
  <c r="W52" i="32"/>
  <c r="M47" i="32"/>
  <c r="L47" i="32"/>
  <c r="Q48" i="32" s="1"/>
  <c r="U48" i="32"/>
  <c r="AK47" i="33"/>
  <c r="AM47" i="33"/>
  <c r="AL47" i="33"/>
  <c r="W48" i="33"/>
  <c r="M45" i="33"/>
  <c r="L45" i="33"/>
  <c r="Q46" i="33" s="1"/>
  <c r="U46" i="33"/>
  <c r="M49" i="35"/>
  <c r="L49" i="35"/>
  <c r="Q50" i="35" s="1"/>
  <c r="U50" i="35"/>
  <c r="H46" i="35"/>
  <c r="B46" i="35"/>
  <c r="J46" i="35"/>
  <c r="A46" i="35"/>
  <c r="I47" i="35"/>
  <c r="C48" i="35"/>
  <c r="G48" i="35" s="1"/>
  <c r="S47" i="35"/>
  <c r="AD47" i="35" s="1"/>
  <c r="A47" i="31"/>
  <c r="J47" i="31"/>
  <c r="C49" i="31"/>
  <c r="G49" i="31" s="1"/>
  <c r="S48" i="31"/>
  <c r="AD48" i="31" s="1"/>
  <c r="I48" i="31"/>
  <c r="H47" i="31"/>
  <c r="B47" i="31"/>
  <c r="AK48" i="31"/>
  <c r="AM48" i="31"/>
  <c r="AL48" i="31"/>
  <c r="W49" i="31"/>
  <c r="M48" i="31"/>
  <c r="L48" i="31"/>
  <c r="Q49" i="31" s="1"/>
  <c r="U51" i="31"/>
  <c r="AM48" i="29"/>
  <c r="AL48" i="29"/>
  <c r="AK48" i="29"/>
  <c r="W49" i="29"/>
  <c r="M48" i="29"/>
  <c r="L48" i="29"/>
  <c r="Q49" i="29" s="1"/>
  <c r="U51" i="29"/>
  <c r="M47" i="28"/>
  <c r="L47" i="28"/>
  <c r="Q48" i="28" s="1"/>
  <c r="U48" i="28"/>
  <c r="AL77" i="28"/>
  <c r="AK77" i="28"/>
  <c r="AM77" i="28"/>
  <c r="W78" i="28"/>
  <c r="AK52" i="20"/>
  <c r="AM52" i="20"/>
  <c r="AL52" i="20"/>
  <c r="W53" i="20"/>
  <c r="M45" i="20"/>
  <c r="L45" i="20"/>
  <c r="Q46" i="20" s="1"/>
  <c r="U46" i="20"/>
  <c r="AL46" i="30"/>
  <c r="AM46" i="30"/>
  <c r="AK46" i="30"/>
  <c r="W47" i="30"/>
  <c r="M46" i="30"/>
  <c r="L46" i="30"/>
  <c r="Q47" i="30" s="1"/>
  <c r="U56" i="30"/>
  <c r="AM55" i="34"/>
  <c r="AL55" i="34"/>
  <c r="AK55" i="34"/>
  <c r="W56" i="34"/>
  <c r="L47" i="34"/>
  <c r="Q48" i="34" s="1"/>
  <c r="M47" i="34"/>
  <c r="U48" i="34"/>
  <c r="AM53" i="35" l="1"/>
  <c r="AL53" i="35"/>
  <c r="AK53" i="35"/>
  <c r="W54" i="35"/>
  <c r="B48" i="30"/>
  <c r="H48" i="30"/>
  <c r="J46" i="32"/>
  <c r="A46" i="32"/>
  <c r="C53" i="28"/>
  <c r="G52" i="28"/>
  <c r="S52" i="28"/>
  <c r="AD52" i="28" s="1"/>
  <c r="I52" i="28"/>
  <c r="H46" i="33"/>
  <c r="B46" i="33"/>
  <c r="A46" i="29"/>
  <c r="J46" i="29"/>
  <c r="J48" i="30"/>
  <c r="A48" i="30"/>
  <c r="J51" i="28"/>
  <c r="A51" i="28"/>
  <c r="R47" i="33"/>
  <c r="G47" i="33"/>
  <c r="C48" i="33"/>
  <c r="I47" i="33"/>
  <c r="S47" i="33"/>
  <c r="AD47" i="33" s="1"/>
  <c r="H46" i="29"/>
  <c r="B46" i="29"/>
  <c r="J46" i="20"/>
  <c r="A46" i="20"/>
  <c r="H46" i="34"/>
  <c r="B46" i="34"/>
  <c r="C50" i="30"/>
  <c r="G49" i="30"/>
  <c r="I49" i="30"/>
  <c r="S49" i="30"/>
  <c r="AD49" i="30" s="1"/>
  <c r="R47" i="32"/>
  <c r="C48" i="32"/>
  <c r="G47" i="32"/>
  <c r="S47" i="32"/>
  <c r="AD47" i="32" s="1"/>
  <c r="I47" i="32"/>
  <c r="G47" i="29"/>
  <c r="C48" i="29"/>
  <c r="S47" i="29"/>
  <c r="AD47" i="29" s="1"/>
  <c r="I47" i="29"/>
  <c r="B46" i="20"/>
  <c r="H46" i="20"/>
  <c r="J46" i="34"/>
  <c r="A46" i="34"/>
  <c r="H46" i="32"/>
  <c r="B46" i="32"/>
  <c r="H51" i="28"/>
  <c r="B51" i="28"/>
  <c r="J46" i="33"/>
  <c r="A46" i="33"/>
  <c r="G47" i="20"/>
  <c r="C48" i="20"/>
  <c r="I47" i="20"/>
  <c r="S47" i="20"/>
  <c r="AD47" i="20" s="1"/>
  <c r="G47" i="34"/>
  <c r="C48" i="34"/>
  <c r="S47" i="34"/>
  <c r="AD47" i="34" s="1"/>
  <c r="I47" i="34"/>
  <c r="A212" i="25"/>
  <c r="AM52" i="32"/>
  <c r="AL52" i="32"/>
  <c r="AK52" i="32"/>
  <c r="W53" i="32"/>
  <c r="M48" i="32"/>
  <c r="L48" i="32"/>
  <c r="Q49" i="32" s="1"/>
  <c r="U49" i="32"/>
  <c r="AM48" i="33"/>
  <c r="AL48" i="33"/>
  <c r="AK48" i="33"/>
  <c r="W49" i="33"/>
  <c r="M46" i="33"/>
  <c r="L46" i="33"/>
  <c r="Q47" i="33" s="1"/>
  <c r="U47" i="33"/>
  <c r="L50" i="35"/>
  <c r="Q51" i="35" s="1"/>
  <c r="M50" i="35"/>
  <c r="U51" i="35"/>
  <c r="S48" i="35"/>
  <c r="AD48" i="35" s="1"/>
  <c r="I48" i="35"/>
  <c r="C49" i="35"/>
  <c r="G49" i="35" s="1"/>
  <c r="B47" i="35"/>
  <c r="H47" i="35"/>
  <c r="J47" i="35"/>
  <c r="A47" i="35"/>
  <c r="C50" i="31"/>
  <c r="G50" i="31" s="1"/>
  <c r="I49" i="31"/>
  <c r="S49" i="31"/>
  <c r="AD49" i="31" s="1"/>
  <c r="J48" i="31"/>
  <c r="A48" i="31"/>
  <c r="B48" i="31"/>
  <c r="H48" i="31"/>
  <c r="AM49" i="31"/>
  <c r="AK49" i="31"/>
  <c r="AL49" i="31"/>
  <c r="W50" i="31"/>
  <c r="M49" i="31"/>
  <c r="L49" i="31"/>
  <c r="Q50" i="31" s="1"/>
  <c r="U52" i="31"/>
  <c r="AK49" i="29"/>
  <c r="AM49" i="29"/>
  <c r="AL49" i="29"/>
  <c r="W50" i="29"/>
  <c r="L49" i="29"/>
  <c r="Q50" i="29" s="1"/>
  <c r="M49" i="29"/>
  <c r="U52" i="29"/>
  <c r="AM78" i="28"/>
  <c r="AL78" i="28"/>
  <c r="AK78" i="28"/>
  <c r="W79" i="28"/>
  <c r="L48" i="28"/>
  <c r="Q49" i="28" s="1"/>
  <c r="M48" i="28"/>
  <c r="U49" i="28"/>
  <c r="AL53" i="20"/>
  <c r="AM53" i="20"/>
  <c r="AK53" i="20"/>
  <c r="W54" i="20"/>
  <c r="M46" i="20"/>
  <c r="L46" i="20"/>
  <c r="Q47" i="20" s="1"/>
  <c r="U47" i="20"/>
  <c r="AM47" i="30"/>
  <c r="AL47" i="30"/>
  <c r="AK47" i="30"/>
  <c r="W48" i="30"/>
  <c r="L47" i="30"/>
  <c r="Q48" i="30" s="1"/>
  <c r="M47" i="30"/>
  <c r="U57" i="30"/>
  <c r="AL56" i="34"/>
  <c r="AK56" i="34"/>
  <c r="AM56" i="34"/>
  <c r="W57" i="34"/>
  <c r="L48" i="34"/>
  <c r="Q49" i="34" s="1"/>
  <c r="M48" i="34"/>
  <c r="U49" i="34"/>
  <c r="AM54" i="35" l="1"/>
  <c r="AL54" i="35"/>
  <c r="AK54" i="35"/>
  <c r="W55" i="35"/>
  <c r="C49" i="34"/>
  <c r="G48" i="34"/>
  <c r="I48" i="34"/>
  <c r="S48" i="34"/>
  <c r="AD48" i="34" s="1"/>
  <c r="G48" i="20"/>
  <c r="C49" i="20"/>
  <c r="S48" i="20"/>
  <c r="AD48" i="20" s="1"/>
  <c r="I48" i="20"/>
  <c r="H47" i="29"/>
  <c r="B47" i="29"/>
  <c r="R48" i="32"/>
  <c r="G48" i="32"/>
  <c r="C49" i="32"/>
  <c r="I48" i="32"/>
  <c r="S48" i="32"/>
  <c r="AD48" i="32" s="1"/>
  <c r="H49" i="30"/>
  <c r="B49" i="30"/>
  <c r="J47" i="33"/>
  <c r="A47" i="33"/>
  <c r="A52" i="28"/>
  <c r="J52" i="28"/>
  <c r="H47" i="34"/>
  <c r="B47" i="34"/>
  <c r="H47" i="20"/>
  <c r="B47" i="20"/>
  <c r="J47" i="29"/>
  <c r="A47" i="29"/>
  <c r="J47" i="32"/>
  <c r="A47" i="32"/>
  <c r="G50" i="30"/>
  <c r="C51" i="30"/>
  <c r="S50" i="30"/>
  <c r="AD50" i="30" s="1"/>
  <c r="I50" i="30"/>
  <c r="R48" i="33"/>
  <c r="C49" i="33"/>
  <c r="G48" i="33"/>
  <c r="I48" i="33"/>
  <c r="S48" i="33"/>
  <c r="AD48" i="33" s="1"/>
  <c r="J47" i="34"/>
  <c r="A47" i="34"/>
  <c r="B47" i="33"/>
  <c r="H47" i="33"/>
  <c r="H52" i="28"/>
  <c r="B52" i="28"/>
  <c r="A47" i="20"/>
  <c r="J47" i="20"/>
  <c r="C49" i="29"/>
  <c r="G48" i="29"/>
  <c r="S48" i="29"/>
  <c r="AD48" i="29" s="1"/>
  <c r="I48" i="29"/>
  <c r="B47" i="32"/>
  <c r="H47" i="32"/>
  <c r="J49" i="30"/>
  <c r="A49" i="30"/>
  <c r="C54" i="28"/>
  <c r="G53" i="28"/>
  <c r="I53" i="28"/>
  <c r="S53" i="28"/>
  <c r="AD53" i="28" s="1"/>
  <c r="A213" i="25"/>
  <c r="AM53" i="32"/>
  <c r="AL53" i="32"/>
  <c r="AK53" i="32"/>
  <c r="W54" i="32"/>
  <c r="L49" i="32"/>
  <c r="Q50" i="32" s="1"/>
  <c r="M49" i="32"/>
  <c r="U50" i="32"/>
  <c r="AL49" i="33"/>
  <c r="AM49" i="33"/>
  <c r="AK49" i="33"/>
  <c r="W50" i="33"/>
  <c r="L47" i="33"/>
  <c r="Q48" i="33" s="1"/>
  <c r="M47" i="33"/>
  <c r="U48" i="33"/>
  <c r="M51" i="35"/>
  <c r="L51" i="35"/>
  <c r="Q52" i="35" s="1"/>
  <c r="U52" i="35"/>
  <c r="S49" i="35"/>
  <c r="AD49" i="35" s="1"/>
  <c r="I49" i="35"/>
  <c r="C50" i="35"/>
  <c r="G50" i="35" s="1"/>
  <c r="J48" i="35"/>
  <c r="A48" i="35"/>
  <c r="B48" i="35"/>
  <c r="H48" i="35"/>
  <c r="A49" i="31"/>
  <c r="J49" i="31"/>
  <c r="C51" i="31"/>
  <c r="G51" i="31" s="1"/>
  <c r="I50" i="31"/>
  <c r="S50" i="31"/>
  <c r="AD50" i="31" s="1"/>
  <c r="B49" i="31"/>
  <c r="H49" i="31"/>
  <c r="AM50" i="31"/>
  <c r="AK50" i="31"/>
  <c r="AL50" i="31"/>
  <c r="W51" i="31"/>
  <c r="L50" i="31"/>
  <c r="Q51" i="31" s="1"/>
  <c r="M50" i="31"/>
  <c r="U53" i="31"/>
  <c r="AL50" i="29"/>
  <c r="AM50" i="29"/>
  <c r="AK50" i="29"/>
  <c r="W51" i="29"/>
  <c r="M50" i="29"/>
  <c r="L50" i="29"/>
  <c r="Q51" i="29" s="1"/>
  <c r="U53" i="29"/>
  <c r="AL79" i="28"/>
  <c r="AM79" i="28"/>
  <c r="AK79" i="28"/>
  <c r="W80" i="28"/>
  <c r="L49" i="28"/>
  <c r="Q50" i="28" s="1"/>
  <c r="M49" i="28"/>
  <c r="U50" i="28"/>
  <c r="AL54" i="20"/>
  <c r="AK54" i="20"/>
  <c r="AM54" i="20"/>
  <c r="W55" i="20"/>
  <c r="L47" i="20"/>
  <c r="Q48" i="20" s="1"/>
  <c r="M47" i="20"/>
  <c r="U48" i="20"/>
  <c r="AL48" i="30"/>
  <c r="AK48" i="30"/>
  <c r="AM48" i="30"/>
  <c r="W49" i="30"/>
  <c r="M48" i="30"/>
  <c r="L48" i="30"/>
  <c r="Q49" i="30" s="1"/>
  <c r="U58" i="30"/>
  <c r="AK57" i="34"/>
  <c r="AM57" i="34"/>
  <c r="AL57" i="34"/>
  <c r="W58" i="34"/>
  <c r="L49" i="34"/>
  <c r="Q50" i="34" s="1"/>
  <c r="M49" i="34"/>
  <c r="U50" i="34"/>
  <c r="AL55" i="35" l="1"/>
  <c r="AM55" i="35"/>
  <c r="AK55" i="35"/>
  <c r="W56" i="35"/>
  <c r="A53" i="28"/>
  <c r="J53" i="28"/>
  <c r="A48" i="29"/>
  <c r="J48" i="29"/>
  <c r="H48" i="33"/>
  <c r="B48" i="33"/>
  <c r="J48" i="34"/>
  <c r="A48" i="34"/>
  <c r="H53" i="28"/>
  <c r="B53" i="28"/>
  <c r="R49" i="33"/>
  <c r="G49" i="33"/>
  <c r="C50" i="33"/>
  <c r="S49" i="33"/>
  <c r="AD49" i="33" s="1"/>
  <c r="I49" i="33"/>
  <c r="G51" i="30"/>
  <c r="C52" i="30"/>
  <c r="I51" i="30"/>
  <c r="S51" i="30"/>
  <c r="AD51" i="30" s="1"/>
  <c r="A48" i="32"/>
  <c r="J48" i="32"/>
  <c r="G49" i="20"/>
  <c r="C50" i="20"/>
  <c r="I49" i="20"/>
  <c r="S49" i="20"/>
  <c r="AD49" i="20" s="1"/>
  <c r="H48" i="34"/>
  <c r="B48" i="34"/>
  <c r="C55" i="28"/>
  <c r="G54" i="28"/>
  <c r="I54" i="28"/>
  <c r="S54" i="28"/>
  <c r="AD54" i="28" s="1"/>
  <c r="B48" i="29"/>
  <c r="H48" i="29"/>
  <c r="H50" i="30"/>
  <c r="B50" i="30"/>
  <c r="R49" i="32"/>
  <c r="C50" i="32"/>
  <c r="G49" i="32"/>
  <c r="I49" i="32"/>
  <c r="S49" i="32"/>
  <c r="AD49" i="32" s="1"/>
  <c r="B48" i="20"/>
  <c r="H48" i="20"/>
  <c r="G49" i="34"/>
  <c r="C50" i="34"/>
  <c r="I49" i="34"/>
  <c r="S49" i="34"/>
  <c r="AD49" i="34" s="1"/>
  <c r="G49" i="29"/>
  <c r="C50" i="29"/>
  <c r="S49" i="29"/>
  <c r="AD49" i="29" s="1"/>
  <c r="I49" i="29"/>
  <c r="A48" i="33"/>
  <c r="J48" i="33"/>
  <c r="J50" i="30"/>
  <c r="A50" i="30"/>
  <c r="H48" i="32"/>
  <c r="B48" i="32"/>
  <c r="A48" i="20"/>
  <c r="J48" i="20"/>
  <c r="A214" i="25"/>
  <c r="AL54" i="32"/>
  <c r="AM54" i="32"/>
  <c r="AK54" i="32"/>
  <c r="W55" i="32"/>
  <c r="L50" i="32"/>
  <c r="Q51" i="32" s="1"/>
  <c r="M50" i="32"/>
  <c r="U51" i="32"/>
  <c r="AK50" i="33"/>
  <c r="AL50" i="33"/>
  <c r="AM50" i="33"/>
  <c r="W51" i="33"/>
  <c r="M48" i="33"/>
  <c r="L48" i="33"/>
  <c r="Q49" i="33" s="1"/>
  <c r="U49" i="33"/>
  <c r="M52" i="35"/>
  <c r="L52" i="35"/>
  <c r="Q53" i="35" s="1"/>
  <c r="U53" i="35"/>
  <c r="A49" i="35"/>
  <c r="J49" i="35"/>
  <c r="C51" i="35"/>
  <c r="G51" i="35" s="1"/>
  <c r="I50" i="35"/>
  <c r="S50" i="35"/>
  <c r="AD50" i="35" s="1"/>
  <c r="B49" i="35"/>
  <c r="H49" i="35"/>
  <c r="C52" i="31"/>
  <c r="G52" i="31" s="1"/>
  <c r="I51" i="31"/>
  <c r="S51" i="31"/>
  <c r="AD51" i="31" s="1"/>
  <c r="H50" i="31"/>
  <c r="B50" i="31"/>
  <c r="A50" i="31"/>
  <c r="J50" i="31"/>
  <c r="AM51" i="31"/>
  <c r="AK51" i="31"/>
  <c r="AL51" i="31"/>
  <c r="W52" i="31"/>
  <c r="M51" i="31"/>
  <c r="L51" i="31"/>
  <c r="Q52" i="31" s="1"/>
  <c r="U54" i="31"/>
  <c r="AM51" i="29"/>
  <c r="AK51" i="29"/>
  <c r="AL51" i="29"/>
  <c r="W52" i="29"/>
  <c r="L51" i="29"/>
  <c r="Q52" i="29" s="1"/>
  <c r="M51" i="29"/>
  <c r="U54" i="29"/>
  <c r="AL80" i="28"/>
  <c r="AM80" i="28"/>
  <c r="AK80" i="28"/>
  <c r="W81" i="28"/>
  <c r="L50" i="28"/>
  <c r="Q51" i="28" s="1"/>
  <c r="M50" i="28"/>
  <c r="U51" i="28"/>
  <c r="AL55" i="20"/>
  <c r="AM55" i="20"/>
  <c r="AK55" i="20"/>
  <c r="W56" i="20"/>
  <c r="M48" i="20"/>
  <c r="L48" i="20"/>
  <c r="Q49" i="20" s="1"/>
  <c r="U49" i="20"/>
  <c r="AK49" i="30"/>
  <c r="AL49" i="30"/>
  <c r="AM49" i="30"/>
  <c r="W50" i="30"/>
  <c r="M49" i="30"/>
  <c r="L49" i="30"/>
  <c r="Q50" i="30" s="1"/>
  <c r="U59" i="30"/>
  <c r="AM58" i="34"/>
  <c r="AL58" i="34"/>
  <c r="AK58" i="34"/>
  <c r="W59" i="34"/>
  <c r="L50" i="34"/>
  <c r="Q51" i="34" s="1"/>
  <c r="M50" i="34"/>
  <c r="U51" i="34"/>
  <c r="AM56" i="35" l="1"/>
  <c r="AL56" i="35"/>
  <c r="AK56" i="35"/>
  <c r="W57" i="35"/>
  <c r="H49" i="29"/>
  <c r="B49" i="29"/>
  <c r="H49" i="34"/>
  <c r="B49" i="34"/>
  <c r="A49" i="32"/>
  <c r="J49" i="32"/>
  <c r="C51" i="20"/>
  <c r="G50" i="20"/>
  <c r="I50" i="20"/>
  <c r="S50" i="20"/>
  <c r="AD50" i="20" s="1"/>
  <c r="A49" i="33"/>
  <c r="J49" i="33"/>
  <c r="J49" i="29"/>
  <c r="A49" i="29"/>
  <c r="B49" i="32"/>
  <c r="H49" i="32"/>
  <c r="A54" i="28"/>
  <c r="J54" i="28"/>
  <c r="B49" i="20"/>
  <c r="H49" i="20"/>
  <c r="J51" i="30"/>
  <c r="A51" i="30"/>
  <c r="J49" i="34"/>
  <c r="A49" i="34"/>
  <c r="R50" i="32"/>
  <c r="G50" i="32"/>
  <c r="C51" i="32"/>
  <c r="S50" i="32"/>
  <c r="AD50" i="32" s="1"/>
  <c r="I50" i="32"/>
  <c r="H54" i="28"/>
  <c r="B54" i="28"/>
  <c r="G52" i="30"/>
  <c r="C53" i="30"/>
  <c r="S52" i="30"/>
  <c r="AD52" i="30" s="1"/>
  <c r="I52" i="30"/>
  <c r="R50" i="33"/>
  <c r="C51" i="33"/>
  <c r="G50" i="33"/>
  <c r="S50" i="33"/>
  <c r="AD50" i="33" s="1"/>
  <c r="I50" i="33"/>
  <c r="C51" i="29"/>
  <c r="G50" i="29"/>
  <c r="I50" i="29"/>
  <c r="S50" i="29"/>
  <c r="AD50" i="29" s="1"/>
  <c r="C51" i="34"/>
  <c r="G50" i="34"/>
  <c r="I50" i="34"/>
  <c r="S50" i="34"/>
  <c r="AD50" i="34" s="1"/>
  <c r="C56" i="28"/>
  <c r="G55" i="28"/>
  <c r="I55" i="28"/>
  <c r="S55" i="28"/>
  <c r="AD55" i="28" s="1"/>
  <c r="A49" i="20"/>
  <c r="J49" i="20"/>
  <c r="B51" i="30"/>
  <c r="H51" i="30"/>
  <c r="B49" i="33"/>
  <c r="H49" i="33"/>
  <c r="A215" i="25"/>
  <c r="AL55" i="32"/>
  <c r="AK55" i="32"/>
  <c r="AM55" i="32"/>
  <c r="W56" i="32"/>
  <c r="L51" i="32"/>
  <c r="Q52" i="32" s="1"/>
  <c r="M51" i="32"/>
  <c r="U52" i="32"/>
  <c r="M49" i="33"/>
  <c r="L49" i="33"/>
  <c r="Q50" i="33" s="1"/>
  <c r="U50" i="33"/>
  <c r="AL51" i="33"/>
  <c r="AM51" i="33"/>
  <c r="AK51" i="33"/>
  <c r="W52" i="33"/>
  <c r="M53" i="35"/>
  <c r="L53" i="35"/>
  <c r="Q54" i="35" s="1"/>
  <c r="U54" i="35"/>
  <c r="A50" i="35"/>
  <c r="J50" i="35"/>
  <c r="I51" i="35"/>
  <c r="S51" i="35"/>
  <c r="AD51" i="35" s="1"/>
  <c r="C52" i="35"/>
  <c r="G52" i="35" s="1"/>
  <c r="H50" i="35"/>
  <c r="B50" i="35"/>
  <c r="I52" i="31"/>
  <c r="S52" i="31"/>
  <c r="AD52" i="31" s="1"/>
  <c r="C53" i="31"/>
  <c r="G53" i="31" s="1"/>
  <c r="A51" i="31"/>
  <c r="J51" i="31"/>
  <c r="H51" i="31"/>
  <c r="B51" i="31"/>
  <c r="AK52" i="31"/>
  <c r="AM52" i="31"/>
  <c r="AL52" i="31"/>
  <c r="W53" i="31"/>
  <c r="L52" i="31"/>
  <c r="Q53" i="31" s="1"/>
  <c r="M52" i="31"/>
  <c r="U55" i="31"/>
  <c r="U55" i="29"/>
  <c r="AM52" i="29"/>
  <c r="AK52" i="29"/>
  <c r="AL52" i="29"/>
  <c r="W53" i="29"/>
  <c r="M52" i="29"/>
  <c r="L52" i="29"/>
  <c r="Q53" i="29" s="1"/>
  <c r="L51" i="28"/>
  <c r="Q52" i="28" s="1"/>
  <c r="M51" i="28"/>
  <c r="U52" i="28"/>
  <c r="AL81" i="28"/>
  <c r="AM81" i="28"/>
  <c r="AK81" i="28"/>
  <c r="W82" i="28"/>
  <c r="AK56" i="20"/>
  <c r="AL56" i="20"/>
  <c r="AM56" i="20"/>
  <c r="W57" i="20"/>
  <c r="M49" i="20"/>
  <c r="L49" i="20"/>
  <c r="Q50" i="20" s="1"/>
  <c r="U50" i="20"/>
  <c r="AM50" i="30"/>
  <c r="AK50" i="30"/>
  <c r="AL50" i="30"/>
  <c r="W51" i="30"/>
  <c r="L50" i="30"/>
  <c r="Q51" i="30" s="1"/>
  <c r="M50" i="30"/>
  <c r="U60" i="30"/>
  <c r="AM59" i="34"/>
  <c r="AL59" i="34"/>
  <c r="AK59" i="34"/>
  <c r="W60" i="34"/>
  <c r="L51" i="34"/>
  <c r="Q52" i="34" s="1"/>
  <c r="M51" i="34"/>
  <c r="U52" i="34"/>
  <c r="W58" i="35" l="1"/>
  <c r="AM57" i="35"/>
  <c r="AL57" i="35"/>
  <c r="AK57" i="35"/>
  <c r="W59" i="35"/>
  <c r="C57" i="28"/>
  <c r="G56" i="28"/>
  <c r="S56" i="28"/>
  <c r="AD56" i="28" s="1"/>
  <c r="I56" i="28"/>
  <c r="G51" i="34"/>
  <c r="C52" i="34"/>
  <c r="I51" i="34"/>
  <c r="S51" i="34"/>
  <c r="AD51" i="34" s="1"/>
  <c r="G51" i="29"/>
  <c r="C52" i="29"/>
  <c r="S51" i="29"/>
  <c r="AD51" i="29" s="1"/>
  <c r="I51" i="29"/>
  <c r="R51" i="33"/>
  <c r="G51" i="33"/>
  <c r="C52" i="33"/>
  <c r="S51" i="33"/>
  <c r="AD51" i="33" s="1"/>
  <c r="I51" i="33"/>
  <c r="C54" i="30"/>
  <c r="G53" i="30"/>
  <c r="I53" i="30"/>
  <c r="S53" i="30"/>
  <c r="AD53" i="30" s="1"/>
  <c r="A50" i="32"/>
  <c r="J50" i="32"/>
  <c r="J50" i="20"/>
  <c r="A50" i="20"/>
  <c r="J50" i="33"/>
  <c r="A50" i="33"/>
  <c r="B52" i="30"/>
  <c r="H52" i="30"/>
  <c r="B50" i="20"/>
  <c r="H50" i="20"/>
  <c r="A55" i="28"/>
  <c r="J55" i="28"/>
  <c r="J50" i="34"/>
  <c r="A50" i="34"/>
  <c r="A50" i="29"/>
  <c r="J50" i="29"/>
  <c r="A52" i="30"/>
  <c r="J52" i="30"/>
  <c r="R51" i="32"/>
  <c r="C52" i="32"/>
  <c r="G51" i="32"/>
  <c r="I51" i="32"/>
  <c r="S51" i="32"/>
  <c r="AD51" i="32" s="1"/>
  <c r="G51" i="20"/>
  <c r="C52" i="20"/>
  <c r="I51" i="20"/>
  <c r="S51" i="20"/>
  <c r="AD51" i="20" s="1"/>
  <c r="H55" i="28"/>
  <c r="B55" i="28"/>
  <c r="H50" i="34"/>
  <c r="B50" i="34"/>
  <c r="H50" i="29"/>
  <c r="B50" i="29"/>
  <c r="H50" i="33"/>
  <c r="B50" i="33"/>
  <c r="B50" i="32"/>
  <c r="H50" i="32"/>
  <c r="A216" i="25"/>
  <c r="AK56" i="32"/>
  <c r="AM56" i="32"/>
  <c r="AL56" i="32"/>
  <c r="W57" i="32"/>
  <c r="M52" i="32"/>
  <c r="L52" i="32"/>
  <c r="Q53" i="32" s="1"/>
  <c r="U53" i="32"/>
  <c r="AM52" i="33"/>
  <c r="AL52" i="33"/>
  <c r="AK52" i="33"/>
  <c r="W53" i="33"/>
  <c r="L50" i="33"/>
  <c r="Q51" i="33" s="1"/>
  <c r="M50" i="33"/>
  <c r="U51" i="33"/>
  <c r="M54" i="35"/>
  <c r="L54" i="35"/>
  <c r="Q55" i="35" s="1"/>
  <c r="U55" i="35"/>
  <c r="J51" i="35"/>
  <c r="A51" i="35"/>
  <c r="C53" i="35"/>
  <c r="G53" i="35" s="1"/>
  <c r="S52" i="35"/>
  <c r="AD52" i="35" s="1"/>
  <c r="I52" i="35"/>
  <c r="B51" i="35"/>
  <c r="H51" i="35"/>
  <c r="A52" i="31"/>
  <c r="J52" i="31"/>
  <c r="H52" i="31"/>
  <c r="B52" i="31"/>
  <c r="C54" i="31"/>
  <c r="G54" i="31" s="1"/>
  <c r="S53" i="31"/>
  <c r="AD53" i="31" s="1"/>
  <c r="I53" i="31"/>
  <c r="AK53" i="31"/>
  <c r="AM53" i="31"/>
  <c r="AL53" i="31"/>
  <c r="W54" i="31"/>
  <c r="L53" i="31"/>
  <c r="Q54" i="31" s="1"/>
  <c r="M53" i="31"/>
  <c r="U56" i="31"/>
  <c r="AM53" i="29"/>
  <c r="AK53" i="29"/>
  <c r="AL53" i="29"/>
  <c r="W54" i="29"/>
  <c r="L53" i="29"/>
  <c r="Q54" i="29" s="1"/>
  <c r="M53" i="29"/>
  <c r="U56" i="29"/>
  <c r="AK82" i="28"/>
  <c r="AL82" i="28"/>
  <c r="AM82" i="28"/>
  <c r="W83" i="28"/>
  <c r="L52" i="28"/>
  <c r="Q53" i="28" s="1"/>
  <c r="M52" i="28"/>
  <c r="U53" i="28"/>
  <c r="AK57" i="20"/>
  <c r="AL57" i="20"/>
  <c r="AM57" i="20"/>
  <c r="W58" i="20"/>
  <c r="M50" i="20"/>
  <c r="L50" i="20"/>
  <c r="Q51" i="20" s="1"/>
  <c r="U51" i="20"/>
  <c r="AK51" i="30"/>
  <c r="AM51" i="30"/>
  <c r="AL51" i="30"/>
  <c r="W52" i="30"/>
  <c r="L51" i="30"/>
  <c r="Q52" i="30" s="1"/>
  <c r="M51" i="30"/>
  <c r="U61" i="30"/>
  <c r="AL60" i="34"/>
  <c r="AK60" i="34"/>
  <c r="AM60" i="34"/>
  <c r="W61" i="34"/>
  <c r="L52" i="34"/>
  <c r="Q53" i="34" s="1"/>
  <c r="M52" i="34"/>
  <c r="U53" i="34"/>
  <c r="AK59" i="35" l="1"/>
  <c r="AL59" i="35"/>
  <c r="AM59" i="35"/>
  <c r="W60" i="35"/>
  <c r="W61" i="35" s="1"/>
  <c r="AK58" i="35"/>
  <c r="AL58" i="35"/>
  <c r="AM58" i="35"/>
  <c r="J51" i="20"/>
  <c r="A51" i="20"/>
  <c r="A51" i="32"/>
  <c r="J51" i="32"/>
  <c r="B53" i="30"/>
  <c r="H53" i="30"/>
  <c r="R52" i="33"/>
  <c r="C53" i="33"/>
  <c r="G52" i="33"/>
  <c r="I52" i="33"/>
  <c r="S52" i="33"/>
  <c r="AD52" i="33" s="1"/>
  <c r="J51" i="34"/>
  <c r="A51" i="34"/>
  <c r="G52" i="20"/>
  <c r="C53" i="20"/>
  <c r="I52" i="20"/>
  <c r="S52" i="20"/>
  <c r="AD52" i="20" s="1"/>
  <c r="H51" i="32"/>
  <c r="B51" i="32"/>
  <c r="G54" i="30"/>
  <c r="C55" i="30"/>
  <c r="S54" i="30"/>
  <c r="AD54" i="30" s="1"/>
  <c r="I54" i="30"/>
  <c r="B51" i="33"/>
  <c r="H51" i="33"/>
  <c r="C53" i="29"/>
  <c r="G52" i="29"/>
  <c r="S52" i="29"/>
  <c r="AD52" i="29" s="1"/>
  <c r="I52" i="29"/>
  <c r="C53" i="34"/>
  <c r="S52" i="34"/>
  <c r="AD52" i="34" s="1"/>
  <c r="G52" i="34"/>
  <c r="I52" i="34"/>
  <c r="H56" i="28"/>
  <c r="B56" i="28"/>
  <c r="H51" i="20"/>
  <c r="B51" i="20"/>
  <c r="R52" i="32"/>
  <c r="G52" i="32"/>
  <c r="C53" i="32"/>
  <c r="I52" i="32"/>
  <c r="S52" i="32"/>
  <c r="AD52" i="32" s="1"/>
  <c r="J51" i="33"/>
  <c r="A51" i="33"/>
  <c r="H51" i="29"/>
  <c r="B51" i="29"/>
  <c r="H51" i="34"/>
  <c r="B51" i="34"/>
  <c r="G57" i="28"/>
  <c r="C58" i="28"/>
  <c r="I57" i="28"/>
  <c r="S57" i="28"/>
  <c r="AD57" i="28" s="1"/>
  <c r="J53" i="30"/>
  <c r="A53" i="30"/>
  <c r="J51" i="29"/>
  <c r="A51" i="29"/>
  <c r="A56" i="28"/>
  <c r="J56" i="28"/>
  <c r="A217" i="25"/>
  <c r="AL57" i="32"/>
  <c r="AK57" i="32"/>
  <c r="AM57" i="32"/>
  <c r="W58" i="32"/>
  <c r="L53" i="32"/>
  <c r="Q54" i="32" s="1"/>
  <c r="M53" i="32"/>
  <c r="U54" i="32"/>
  <c r="AM53" i="33"/>
  <c r="AL53" i="33"/>
  <c r="AK53" i="33"/>
  <c r="W54" i="33"/>
  <c r="M51" i="33"/>
  <c r="L51" i="33"/>
  <c r="Q52" i="33" s="1"/>
  <c r="U52" i="33"/>
  <c r="M55" i="35"/>
  <c r="L55" i="35"/>
  <c r="Q56" i="35" s="1"/>
  <c r="U56" i="35"/>
  <c r="B52" i="35"/>
  <c r="H52" i="35"/>
  <c r="I53" i="35"/>
  <c r="C54" i="35"/>
  <c r="G54" i="35" s="1"/>
  <c r="S53" i="35"/>
  <c r="AD53" i="35" s="1"/>
  <c r="J52" i="35"/>
  <c r="A52" i="35"/>
  <c r="C55" i="31"/>
  <c r="G55" i="31" s="1"/>
  <c r="S54" i="31"/>
  <c r="AD54" i="31" s="1"/>
  <c r="I54" i="31"/>
  <c r="H53" i="31"/>
  <c r="B53" i="31"/>
  <c r="A53" i="31"/>
  <c r="J53" i="31"/>
  <c r="AM54" i="31"/>
  <c r="AK54" i="31"/>
  <c r="AL54" i="31"/>
  <c r="W55" i="31"/>
  <c r="M54" i="31"/>
  <c r="L54" i="31"/>
  <c r="Q55" i="31" s="1"/>
  <c r="U57" i="31"/>
  <c r="AL54" i="29"/>
  <c r="AM54" i="29"/>
  <c r="AK54" i="29"/>
  <c r="W55" i="29"/>
  <c r="L54" i="29"/>
  <c r="Q55" i="29" s="1"/>
  <c r="M54" i="29"/>
  <c r="U57" i="29"/>
  <c r="L53" i="28"/>
  <c r="Q54" i="28" s="1"/>
  <c r="M53" i="28"/>
  <c r="U54" i="28"/>
  <c r="AL83" i="28"/>
  <c r="AK83" i="28"/>
  <c r="AM83" i="28"/>
  <c r="W84" i="28"/>
  <c r="AL58" i="20"/>
  <c r="AK58" i="20"/>
  <c r="AM58" i="20"/>
  <c r="W59" i="20"/>
  <c r="L51" i="20"/>
  <c r="Q52" i="20" s="1"/>
  <c r="M51" i="20"/>
  <c r="U52" i="20"/>
  <c r="AK52" i="30"/>
  <c r="AL52" i="30"/>
  <c r="AM52" i="30"/>
  <c r="W53" i="30"/>
  <c r="M52" i="30"/>
  <c r="L52" i="30"/>
  <c r="Q53" i="30" s="1"/>
  <c r="U62" i="30"/>
  <c r="AM61" i="34"/>
  <c r="AL61" i="34"/>
  <c r="AK61" i="34"/>
  <c r="W62" i="34"/>
  <c r="L53" i="34"/>
  <c r="Q54" i="34" s="1"/>
  <c r="M53" i="34"/>
  <c r="U54" i="34"/>
  <c r="AM61" i="35" l="1"/>
  <c r="AK61" i="35"/>
  <c r="AL61" i="35"/>
  <c r="AM60" i="35"/>
  <c r="AK60" i="35"/>
  <c r="AL60" i="35"/>
  <c r="W62" i="35"/>
  <c r="C59" i="28"/>
  <c r="G58" i="28"/>
  <c r="S58" i="28"/>
  <c r="AD58" i="28" s="1"/>
  <c r="I58" i="28"/>
  <c r="R53" i="32"/>
  <c r="C54" i="32"/>
  <c r="G53" i="32"/>
  <c r="I53" i="32"/>
  <c r="S53" i="32"/>
  <c r="AD53" i="32" s="1"/>
  <c r="H52" i="34"/>
  <c r="B52" i="34"/>
  <c r="B54" i="30"/>
  <c r="H54" i="30"/>
  <c r="A52" i="20"/>
  <c r="J52" i="20"/>
  <c r="R53" i="33"/>
  <c r="G53" i="33"/>
  <c r="C54" i="33"/>
  <c r="S53" i="33"/>
  <c r="AD53" i="33" s="1"/>
  <c r="I53" i="33"/>
  <c r="B57" i="28"/>
  <c r="H57" i="28"/>
  <c r="B52" i="32"/>
  <c r="H52" i="32"/>
  <c r="B52" i="29"/>
  <c r="H52" i="29"/>
  <c r="J54" i="30"/>
  <c r="A54" i="30"/>
  <c r="G53" i="20"/>
  <c r="C54" i="20"/>
  <c r="I53" i="20"/>
  <c r="S53" i="20"/>
  <c r="AD53" i="20" s="1"/>
  <c r="G53" i="34"/>
  <c r="C54" i="34"/>
  <c r="I53" i="34"/>
  <c r="S53" i="34"/>
  <c r="AD53" i="34" s="1"/>
  <c r="G53" i="29"/>
  <c r="C54" i="29"/>
  <c r="I53" i="29"/>
  <c r="S53" i="29"/>
  <c r="AD53" i="29" s="1"/>
  <c r="B52" i="20"/>
  <c r="H52" i="20"/>
  <c r="A52" i="33"/>
  <c r="J52" i="33"/>
  <c r="A57" i="28"/>
  <c r="J57" i="28"/>
  <c r="A52" i="32"/>
  <c r="J52" i="32"/>
  <c r="J52" i="34"/>
  <c r="A52" i="34"/>
  <c r="A52" i="29"/>
  <c r="J52" i="29"/>
  <c r="G55" i="30"/>
  <c r="C56" i="30"/>
  <c r="I55" i="30"/>
  <c r="S55" i="30"/>
  <c r="AD55" i="30" s="1"/>
  <c r="H52" i="33"/>
  <c r="B52" i="33"/>
  <c r="A218" i="25"/>
  <c r="AM58" i="32"/>
  <c r="AK58" i="32"/>
  <c r="AL58" i="32"/>
  <c r="W59" i="32"/>
  <c r="L54" i="32"/>
  <c r="Q55" i="32" s="1"/>
  <c r="M54" i="32"/>
  <c r="U55" i="32"/>
  <c r="AM54" i="33"/>
  <c r="AL54" i="33"/>
  <c r="AK54" i="33"/>
  <c r="W55" i="33"/>
  <c r="M52" i="33"/>
  <c r="L52" i="33"/>
  <c r="Q53" i="33" s="1"/>
  <c r="U53" i="33"/>
  <c r="L56" i="35"/>
  <c r="Q57" i="35" s="1"/>
  <c r="M56" i="35"/>
  <c r="U57" i="35"/>
  <c r="H53" i="35"/>
  <c r="B53" i="35"/>
  <c r="A53" i="35"/>
  <c r="J53" i="35"/>
  <c r="S54" i="35"/>
  <c r="AD54" i="35" s="1"/>
  <c r="C55" i="35"/>
  <c r="G55" i="35" s="1"/>
  <c r="I54" i="35"/>
  <c r="C56" i="31"/>
  <c r="G56" i="31" s="1"/>
  <c r="S55" i="31"/>
  <c r="AD55" i="31" s="1"/>
  <c r="I55" i="31"/>
  <c r="H54" i="31"/>
  <c r="B54" i="31"/>
  <c r="A54" i="31"/>
  <c r="J54" i="31"/>
  <c r="AK55" i="31"/>
  <c r="AM55" i="31"/>
  <c r="AL55" i="31"/>
  <c r="W56" i="31"/>
  <c r="M55" i="31"/>
  <c r="L55" i="31"/>
  <c r="Q56" i="31" s="1"/>
  <c r="U58" i="31"/>
  <c r="U58" i="29"/>
  <c r="AM55" i="29"/>
  <c r="AK55" i="29"/>
  <c r="AL55" i="29"/>
  <c r="W56" i="29"/>
  <c r="L55" i="29"/>
  <c r="Q56" i="29" s="1"/>
  <c r="M55" i="29"/>
  <c r="AM84" i="28"/>
  <c r="AL84" i="28"/>
  <c r="AK84" i="28"/>
  <c r="W85" i="28"/>
  <c r="L54" i="28"/>
  <c r="Q55" i="28" s="1"/>
  <c r="M54" i="28"/>
  <c r="U55" i="28"/>
  <c r="AL59" i="20"/>
  <c r="AK59" i="20"/>
  <c r="AM59" i="20"/>
  <c r="W60" i="20"/>
  <c r="L52" i="20"/>
  <c r="Q53" i="20" s="1"/>
  <c r="M52" i="20"/>
  <c r="U53" i="20"/>
  <c r="AL53" i="30"/>
  <c r="AK53" i="30"/>
  <c r="AM53" i="30"/>
  <c r="W54" i="30"/>
  <c r="M53" i="30"/>
  <c r="L53" i="30"/>
  <c r="Q54" i="30" s="1"/>
  <c r="U63" i="30"/>
  <c r="L54" i="34"/>
  <c r="Q55" i="34" s="1"/>
  <c r="M54" i="34"/>
  <c r="U55" i="34"/>
  <c r="AM62" i="34"/>
  <c r="AL62" i="34"/>
  <c r="AK62" i="34"/>
  <c r="W63" i="34"/>
  <c r="W63" i="35" l="1"/>
  <c r="AM62" i="35"/>
  <c r="AK62" i="35"/>
  <c r="AL62" i="35"/>
  <c r="J55" i="30"/>
  <c r="A55" i="30"/>
  <c r="A53" i="29"/>
  <c r="J53" i="29"/>
  <c r="J53" i="34"/>
  <c r="A53" i="34"/>
  <c r="A53" i="20"/>
  <c r="J53" i="20"/>
  <c r="J53" i="33"/>
  <c r="A53" i="33"/>
  <c r="J53" i="32"/>
  <c r="A53" i="32"/>
  <c r="A58" i="28"/>
  <c r="J58" i="28"/>
  <c r="G56" i="30"/>
  <c r="C57" i="30"/>
  <c r="I56" i="30"/>
  <c r="S56" i="30"/>
  <c r="AD56" i="30" s="1"/>
  <c r="C55" i="29"/>
  <c r="G54" i="29"/>
  <c r="I54" i="29"/>
  <c r="S54" i="29"/>
  <c r="AD54" i="29" s="1"/>
  <c r="C55" i="34"/>
  <c r="G54" i="34"/>
  <c r="I54" i="34"/>
  <c r="S54" i="34"/>
  <c r="AD54" i="34" s="1"/>
  <c r="C55" i="20"/>
  <c r="G54" i="20"/>
  <c r="I54" i="20"/>
  <c r="S54" i="20"/>
  <c r="AD54" i="20" s="1"/>
  <c r="H53" i="32"/>
  <c r="B53" i="32"/>
  <c r="H55" i="30"/>
  <c r="B55" i="30"/>
  <c r="B53" i="29"/>
  <c r="H53" i="29"/>
  <c r="H53" i="34"/>
  <c r="B53" i="34"/>
  <c r="H53" i="20"/>
  <c r="B53" i="20"/>
  <c r="R54" i="33"/>
  <c r="C55" i="33"/>
  <c r="G54" i="33"/>
  <c r="S54" i="33"/>
  <c r="AD54" i="33" s="1"/>
  <c r="I54" i="33"/>
  <c r="R54" i="32"/>
  <c r="G54" i="32"/>
  <c r="C55" i="32"/>
  <c r="S54" i="32"/>
  <c r="AD54" i="32" s="1"/>
  <c r="I54" i="32"/>
  <c r="H58" i="28"/>
  <c r="B58" i="28"/>
  <c r="B53" i="33"/>
  <c r="H53" i="33"/>
  <c r="C60" i="28"/>
  <c r="G59" i="28"/>
  <c r="S59" i="28"/>
  <c r="AD59" i="28" s="1"/>
  <c r="I59" i="28"/>
  <c r="A219" i="25"/>
  <c r="AM59" i="32"/>
  <c r="AK59" i="32"/>
  <c r="AL59" i="32"/>
  <c r="W60" i="32"/>
  <c r="L55" i="32"/>
  <c r="Q56" i="32" s="1"/>
  <c r="M55" i="32"/>
  <c r="U56" i="32"/>
  <c r="AL55" i="33"/>
  <c r="AM55" i="33"/>
  <c r="AK55" i="33"/>
  <c r="W56" i="33"/>
  <c r="L53" i="33"/>
  <c r="Q54" i="33" s="1"/>
  <c r="M53" i="33"/>
  <c r="U54" i="33"/>
  <c r="M57" i="35"/>
  <c r="L57" i="35"/>
  <c r="Q58" i="35" s="1"/>
  <c r="U58" i="35"/>
  <c r="S55" i="35"/>
  <c r="AD55" i="35" s="1"/>
  <c r="I55" i="35"/>
  <c r="C56" i="35"/>
  <c r="G56" i="35" s="1"/>
  <c r="H54" i="35"/>
  <c r="B54" i="35"/>
  <c r="J54" i="35"/>
  <c r="A54" i="35"/>
  <c r="C57" i="31"/>
  <c r="G57" i="31" s="1"/>
  <c r="S56" i="31"/>
  <c r="AD56" i="31" s="1"/>
  <c r="I56" i="31"/>
  <c r="A55" i="31"/>
  <c r="J55" i="31"/>
  <c r="B55" i="31"/>
  <c r="H55" i="31"/>
  <c r="AM56" i="31"/>
  <c r="AK56" i="31"/>
  <c r="AL56" i="31"/>
  <c r="W57" i="31"/>
  <c r="L56" i="31"/>
  <c r="Q57" i="31" s="1"/>
  <c r="M56" i="31"/>
  <c r="U59" i="31"/>
  <c r="AM56" i="29"/>
  <c r="AK56" i="29"/>
  <c r="AL56" i="29"/>
  <c r="W57" i="29"/>
  <c r="L56" i="29"/>
  <c r="Q57" i="29" s="1"/>
  <c r="M56" i="29"/>
  <c r="U59" i="29"/>
  <c r="L55" i="28"/>
  <c r="Q56" i="28" s="1"/>
  <c r="M55" i="28"/>
  <c r="U56" i="28"/>
  <c r="AK85" i="28"/>
  <c r="AL85" i="28"/>
  <c r="AM85" i="28"/>
  <c r="W86" i="28"/>
  <c r="AL60" i="20"/>
  <c r="AK60" i="20"/>
  <c r="AM60" i="20"/>
  <c r="W61" i="20"/>
  <c r="L53" i="20"/>
  <c r="Q54" i="20" s="1"/>
  <c r="M53" i="20"/>
  <c r="U54" i="20"/>
  <c r="AM54" i="30"/>
  <c r="AL54" i="30"/>
  <c r="AK54" i="30"/>
  <c r="W55" i="30"/>
  <c r="L54" i="30"/>
  <c r="Q55" i="30" s="1"/>
  <c r="M54" i="30"/>
  <c r="U64" i="30"/>
  <c r="AL63" i="34"/>
  <c r="AM63" i="34"/>
  <c r="AK63" i="34"/>
  <c r="W64" i="34"/>
  <c r="L55" i="34"/>
  <c r="Q56" i="34" s="1"/>
  <c r="M55" i="34"/>
  <c r="U56" i="34"/>
  <c r="W64" i="35" l="1"/>
  <c r="AM63" i="35"/>
  <c r="AL63" i="35"/>
  <c r="AK63" i="35"/>
  <c r="H59" i="28"/>
  <c r="B59" i="28"/>
  <c r="A54" i="33"/>
  <c r="J54" i="33"/>
  <c r="H54" i="20"/>
  <c r="B54" i="20"/>
  <c r="H54" i="34"/>
  <c r="B54" i="34"/>
  <c r="H54" i="29"/>
  <c r="B54" i="29"/>
  <c r="C58" i="30"/>
  <c r="G57" i="30"/>
  <c r="I57" i="30"/>
  <c r="S57" i="30"/>
  <c r="AD57" i="30" s="1"/>
  <c r="C61" i="28"/>
  <c r="G60" i="28"/>
  <c r="I60" i="28"/>
  <c r="S60" i="28"/>
  <c r="AD60" i="28" s="1"/>
  <c r="R55" i="32"/>
  <c r="C56" i="32"/>
  <c r="G55" i="32"/>
  <c r="S55" i="32"/>
  <c r="AD55" i="32" s="1"/>
  <c r="I55" i="32"/>
  <c r="G55" i="20"/>
  <c r="C56" i="20"/>
  <c r="I55" i="20"/>
  <c r="S55" i="20"/>
  <c r="AD55" i="20" s="1"/>
  <c r="G55" i="34"/>
  <c r="C56" i="34"/>
  <c r="I55" i="34"/>
  <c r="S55" i="34"/>
  <c r="AD55" i="34" s="1"/>
  <c r="G55" i="29"/>
  <c r="C56" i="29"/>
  <c r="I55" i="29"/>
  <c r="S55" i="29"/>
  <c r="AD55" i="29" s="1"/>
  <c r="B56" i="30"/>
  <c r="H56" i="30"/>
  <c r="J59" i="28"/>
  <c r="A59" i="28"/>
  <c r="H54" i="32"/>
  <c r="B54" i="32"/>
  <c r="H54" i="33"/>
  <c r="B54" i="33"/>
  <c r="J54" i="32"/>
  <c r="A54" i="32"/>
  <c r="R55" i="33"/>
  <c r="G55" i="33"/>
  <c r="C56" i="33"/>
  <c r="I55" i="33"/>
  <c r="S55" i="33"/>
  <c r="AD55" i="33" s="1"/>
  <c r="A54" i="20"/>
  <c r="J54" i="20"/>
  <c r="J54" i="34"/>
  <c r="A54" i="34"/>
  <c r="A54" i="29"/>
  <c r="J54" i="29"/>
  <c r="A56" i="30"/>
  <c r="J56" i="30"/>
  <c r="A220" i="25"/>
  <c r="AL60" i="32"/>
  <c r="AK60" i="32"/>
  <c r="AM60" i="32"/>
  <c r="W61" i="32"/>
  <c r="M56" i="32"/>
  <c r="L56" i="32"/>
  <c r="Q57" i="32" s="1"/>
  <c r="U57" i="32"/>
  <c r="M54" i="33"/>
  <c r="L54" i="33"/>
  <c r="Q55" i="33" s="1"/>
  <c r="U55" i="33"/>
  <c r="AM56" i="33"/>
  <c r="AK56" i="33"/>
  <c r="AL56" i="33"/>
  <c r="W57" i="33"/>
  <c r="M58" i="35"/>
  <c r="L58" i="35"/>
  <c r="Q59" i="35" s="1"/>
  <c r="U59" i="35"/>
  <c r="C57" i="35"/>
  <c r="G57" i="35" s="1"/>
  <c r="S56" i="35"/>
  <c r="AD56" i="35" s="1"/>
  <c r="I56" i="35"/>
  <c r="A55" i="35"/>
  <c r="J55" i="35"/>
  <c r="B55" i="35"/>
  <c r="H55" i="35"/>
  <c r="C58" i="31"/>
  <c r="G58" i="31" s="1"/>
  <c r="I57" i="31"/>
  <c r="S57" i="31"/>
  <c r="AD57" i="31" s="1"/>
  <c r="A56" i="31"/>
  <c r="J56" i="31"/>
  <c r="B56" i="31"/>
  <c r="H56" i="31"/>
  <c r="AM57" i="31"/>
  <c r="AK57" i="31"/>
  <c r="AL57" i="31"/>
  <c r="W58" i="31"/>
  <c r="M57" i="31"/>
  <c r="L57" i="31"/>
  <c r="Q58" i="31" s="1"/>
  <c r="U60" i="31"/>
  <c r="U60" i="29"/>
  <c r="AL57" i="29"/>
  <c r="AM57" i="29"/>
  <c r="AK57" i="29"/>
  <c r="W58" i="29"/>
  <c r="L57" i="29"/>
  <c r="Q58" i="29" s="1"/>
  <c r="M57" i="29"/>
  <c r="AL86" i="28"/>
  <c r="AM86" i="28"/>
  <c r="AK86" i="28"/>
  <c r="W87" i="28"/>
  <c r="L56" i="28"/>
  <c r="Q57" i="28" s="1"/>
  <c r="M56" i="28"/>
  <c r="U57" i="28"/>
  <c r="M54" i="20"/>
  <c r="L54" i="20"/>
  <c r="Q55" i="20" s="1"/>
  <c r="U55" i="20"/>
  <c r="AK61" i="20"/>
  <c r="AL61" i="20"/>
  <c r="AM61" i="20"/>
  <c r="W62" i="20"/>
  <c r="AM55" i="30"/>
  <c r="AL55" i="30"/>
  <c r="AK55" i="30"/>
  <c r="W56" i="30"/>
  <c r="L55" i="30"/>
  <c r="Q56" i="30" s="1"/>
  <c r="M55" i="30"/>
  <c r="U65" i="30"/>
  <c r="AM64" i="34"/>
  <c r="AK64" i="34"/>
  <c r="AL64" i="34"/>
  <c r="W65" i="34"/>
  <c r="L56" i="34"/>
  <c r="Q57" i="34" s="1"/>
  <c r="M56" i="34"/>
  <c r="U57" i="34"/>
  <c r="AK64" i="35" l="1"/>
  <c r="AL64" i="35"/>
  <c r="AM64" i="35"/>
  <c r="W65" i="35"/>
  <c r="R56" i="33"/>
  <c r="C57" i="33"/>
  <c r="G56" i="33"/>
  <c r="S56" i="33"/>
  <c r="AD56" i="33" s="1"/>
  <c r="I56" i="33"/>
  <c r="B55" i="29"/>
  <c r="H55" i="29"/>
  <c r="H55" i="34"/>
  <c r="B55" i="34"/>
  <c r="H55" i="20"/>
  <c r="B55" i="20"/>
  <c r="R56" i="32"/>
  <c r="G56" i="32"/>
  <c r="C57" i="32"/>
  <c r="S56" i="32"/>
  <c r="AD56" i="32" s="1"/>
  <c r="I56" i="32"/>
  <c r="H60" i="28"/>
  <c r="B60" i="28"/>
  <c r="B57" i="30"/>
  <c r="H57" i="30"/>
  <c r="H55" i="33"/>
  <c r="B55" i="33"/>
  <c r="J55" i="32"/>
  <c r="A55" i="32"/>
  <c r="C62" i="28"/>
  <c r="G61" i="28"/>
  <c r="S61" i="28"/>
  <c r="AD61" i="28" s="1"/>
  <c r="I61" i="28"/>
  <c r="G58" i="30"/>
  <c r="C59" i="30"/>
  <c r="S58" i="30"/>
  <c r="AD58" i="30" s="1"/>
  <c r="I58" i="30"/>
  <c r="J55" i="29"/>
  <c r="A55" i="29"/>
  <c r="J55" i="34"/>
  <c r="A55" i="34"/>
  <c r="A55" i="20"/>
  <c r="J55" i="20"/>
  <c r="J55" i="33"/>
  <c r="A55" i="33"/>
  <c r="C57" i="29"/>
  <c r="G56" i="29"/>
  <c r="I56" i="29"/>
  <c r="S56" i="29"/>
  <c r="AD56" i="29" s="1"/>
  <c r="C57" i="34"/>
  <c r="G56" i="34"/>
  <c r="I56" i="34"/>
  <c r="S56" i="34"/>
  <c r="AD56" i="34" s="1"/>
  <c r="G56" i="20"/>
  <c r="C57" i="20"/>
  <c r="I56" i="20"/>
  <c r="S56" i="20"/>
  <c r="AD56" i="20" s="1"/>
  <c r="H55" i="32"/>
  <c r="B55" i="32"/>
  <c r="A60" i="28"/>
  <c r="J60" i="28"/>
  <c r="A57" i="30"/>
  <c r="J57" i="30"/>
  <c r="A221" i="25"/>
  <c r="AL61" i="32"/>
  <c r="AM61" i="32"/>
  <c r="AK61" i="32"/>
  <c r="W62" i="32"/>
  <c r="L57" i="32"/>
  <c r="Q58" i="32" s="1"/>
  <c r="M57" i="32"/>
  <c r="U58" i="32"/>
  <c r="AK57" i="33"/>
  <c r="AL57" i="33"/>
  <c r="AM57" i="33"/>
  <c r="W58" i="33"/>
  <c r="L55" i="33"/>
  <c r="Q56" i="33" s="1"/>
  <c r="M55" i="33"/>
  <c r="U56" i="33"/>
  <c r="L59" i="35"/>
  <c r="Q60" i="35" s="1"/>
  <c r="M59" i="35"/>
  <c r="U60" i="35"/>
  <c r="H56" i="35"/>
  <c r="B56" i="35"/>
  <c r="A56" i="35"/>
  <c r="J56" i="35"/>
  <c r="I57" i="35"/>
  <c r="C58" i="35"/>
  <c r="G58" i="35" s="1"/>
  <c r="S57" i="35"/>
  <c r="AD57" i="35" s="1"/>
  <c r="A57" i="31"/>
  <c r="J57" i="31"/>
  <c r="C59" i="31"/>
  <c r="G59" i="31" s="1"/>
  <c r="I58" i="31"/>
  <c r="S58" i="31"/>
  <c r="AD58" i="31" s="1"/>
  <c r="H57" i="31"/>
  <c r="B57" i="31"/>
  <c r="AM58" i="31"/>
  <c r="AK58" i="31"/>
  <c r="AL58" i="31"/>
  <c r="W59" i="31"/>
  <c r="M58" i="31"/>
  <c r="L58" i="31"/>
  <c r="Q59" i="31" s="1"/>
  <c r="U61" i="31"/>
  <c r="AK58" i="29"/>
  <c r="AM58" i="29"/>
  <c r="AL58" i="29"/>
  <c r="W59" i="29"/>
  <c r="L58" i="29"/>
  <c r="Q59" i="29" s="1"/>
  <c r="M58" i="29"/>
  <c r="U61" i="29"/>
  <c r="AM87" i="28"/>
  <c r="AL87" i="28"/>
  <c r="AK87" i="28"/>
  <c r="W88" i="28"/>
  <c r="M57" i="28"/>
  <c r="L57" i="28"/>
  <c r="Q58" i="28" s="1"/>
  <c r="U58" i="28"/>
  <c r="AK62" i="20"/>
  <c r="AM62" i="20"/>
  <c r="AL62" i="20"/>
  <c r="W63" i="20"/>
  <c r="L55" i="20"/>
  <c r="Q56" i="20" s="1"/>
  <c r="M55" i="20"/>
  <c r="U56" i="20"/>
  <c r="AL56" i="30"/>
  <c r="AK56" i="30"/>
  <c r="AM56" i="30"/>
  <c r="W57" i="30"/>
  <c r="L56" i="30"/>
  <c r="Q57" i="30" s="1"/>
  <c r="M56" i="30"/>
  <c r="U66" i="30"/>
  <c r="AM65" i="34"/>
  <c r="AK65" i="34"/>
  <c r="AL65" i="34"/>
  <c r="W66" i="34"/>
  <c r="L57" i="34"/>
  <c r="Q58" i="34" s="1"/>
  <c r="M57" i="34"/>
  <c r="U58" i="34"/>
  <c r="W66" i="35" l="1"/>
  <c r="AK65" i="35"/>
  <c r="AM65" i="35"/>
  <c r="AL65" i="35"/>
  <c r="A56" i="20"/>
  <c r="J56" i="20"/>
  <c r="J56" i="34"/>
  <c r="A56" i="34"/>
  <c r="J56" i="29"/>
  <c r="A56" i="29"/>
  <c r="J56" i="32"/>
  <c r="A56" i="32"/>
  <c r="G57" i="20"/>
  <c r="C58" i="20"/>
  <c r="I57" i="20"/>
  <c r="S57" i="20"/>
  <c r="AD57" i="20" s="1"/>
  <c r="H56" i="34"/>
  <c r="B56" i="34"/>
  <c r="B56" i="29"/>
  <c r="H56" i="29"/>
  <c r="G59" i="30"/>
  <c r="C60" i="30"/>
  <c r="I59" i="30"/>
  <c r="S59" i="30"/>
  <c r="AD59" i="30" s="1"/>
  <c r="H61" i="28"/>
  <c r="B61" i="28"/>
  <c r="B56" i="33"/>
  <c r="H56" i="33"/>
  <c r="B56" i="20"/>
  <c r="H56" i="20"/>
  <c r="G57" i="34"/>
  <c r="C58" i="34"/>
  <c r="I57" i="34"/>
  <c r="S57" i="34"/>
  <c r="AD57" i="34" s="1"/>
  <c r="G57" i="29"/>
  <c r="C58" i="29"/>
  <c r="I57" i="29"/>
  <c r="S57" i="29"/>
  <c r="AD57" i="29" s="1"/>
  <c r="H58" i="30"/>
  <c r="B58" i="30"/>
  <c r="C63" i="28"/>
  <c r="G62" i="28"/>
  <c r="S62" i="28"/>
  <c r="AD62" i="28" s="1"/>
  <c r="I62" i="28"/>
  <c r="R57" i="32"/>
  <c r="C58" i="32"/>
  <c r="G57" i="32"/>
  <c r="I57" i="32"/>
  <c r="S57" i="32"/>
  <c r="AD57" i="32" s="1"/>
  <c r="R57" i="33"/>
  <c r="G57" i="33"/>
  <c r="C58" i="33"/>
  <c r="I57" i="33"/>
  <c r="S57" i="33"/>
  <c r="AD57" i="33" s="1"/>
  <c r="J58" i="30"/>
  <c r="A58" i="30"/>
  <c r="A61" i="28"/>
  <c r="J61" i="28"/>
  <c r="H56" i="32"/>
  <c r="B56" i="32"/>
  <c r="A56" i="33"/>
  <c r="J56" i="33"/>
  <c r="A222" i="25"/>
  <c r="AK62" i="32"/>
  <c r="AM62" i="32"/>
  <c r="AL62" i="32"/>
  <c r="W63" i="32"/>
  <c r="L58" i="32"/>
  <c r="Q59" i="32" s="1"/>
  <c r="M58" i="32"/>
  <c r="U59" i="32"/>
  <c r="AK58" i="33"/>
  <c r="AM58" i="33"/>
  <c r="AL58" i="33"/>
  <c r="W59" i="33"/>
  <c r="M56" i="33"/>
  <c r="L56" i="33"/>
  <c r="Q57" i="33" s="1"/>
  <c r="U57" i="33"/>
  <c r="M60" i="35"/>
  <c r="L60" i="35"/>
  <c r="Q61" i="35" s="1"/>
  <c r="U61" i="35"/>
  <c r="H57" i="35"/>
  <c r="B57" i="35"/>
  <c r="S58" i="35"/>
  <c r="AD58" i="35" s="1"/>
  <c r="I58" i="35"/>
  <c r="C59" i="35"/>
  <c r="G59" i="35" s="1"/>
  <c r="A57" i="35"/>
  <c r="J57" i="35"/>
  <c r="C60" i="31"/>
  <c r="G60" i="31" s="1"/>
  <c r="I59" i="31"/>
  <c r="S59" i="31"/>
  <c r="AD59" i="31" s="1"/>
  <c r="J58" i="31"/>
  <c r="A58" i="31"/>
  <c r="B58" i="31"/>
  <c r="H58" i="31"/>
  <c r="AM59" i="31"/>
  <c r="AK59" i="31"/>
  <c r="AL59" i="31"/>
  <c r="W60" i="31"/>
  <c r="M59" i="31"/>
  <c r="L59" i="31"/>
  <c r="Q60" i="31" s="1"/>
  <c r="U62" i="31"/>
  <c r="AM59" i="29"/>
  <c r="AK59" i="29"/>
  <c r="AL59" i="29"/>
  <c r="W60" i="29"/>
  <c r="L59" i="29"/>
  <c r="Q60" i="29" s="1"/>
  <c r="M59" i="29"/>
  <c r="U62" i="29"/>
  <c r="L58" i="28"/>
  <c r="Q59" i="28" s="1"/>
  <c r="M58" i="28"/>
  <c r="U59" i="28"/>
  <c r="AL88" i="28"/>
  <c r="AM88" i="28"/>
  <c r="AK88" i="28"/>
  <c r="W89" i="28"/>
  <c r="AK63" i="20"/>
  <c r="AL63" i="20"/>
  <c r="AM63" i="20"/>
  <c r="W64" i="20"/>
  <c r="L56" i="20"/>
  <c r="Q57" i="20" s="1"/>
  <c r="M56" i="20"/>
  <c r="U57" i="20"/>
  <c r="AK57" i="30"/>
  <c r="AM57" i="30"/>
  <c r="AL57" i="30"/>
  <c r="W58" i="30"/>
  <c r="L57" i="30"/>
  <c r="Q58" i="30" s="1"/>
  <c r="M57" i="30"/>
  <c r="U67" i="30"/>
  <c r="AM66" i="34"/>
  <c r="AL66" i="34"/>
  <c r="AK66" i="34"/>
  <c r="W67" i="34"/>
  <c r="L58" i="34"/>
  <c r="Q59" i="34" s="1"/>
  <c r="M58" i="34"/>
  <c r="U59" i="34"/>
  <c r="AL66" i="35" l="1"/>
  <c r="AK66" i="35"/>
  <c r="AM66" i="35"/>
  <c r="W67" i="35"/>
  <c r="R58" i="33"/>
  <c r="C59" i="33"/>
  <c r="G58" i="33"/>
  <c r="S58" i="33"/>
  <c r="AD58" i="33" s="1"/>
  <c r="I58" i="33"/>
  <c r="A57" i="32"/>
  <c r="J57" i="32"/>
  <c r="J62" i="28"/>
  <c r="A62" i="28"/>
  <c r="C59" i="29"/>
  <c r="G58" i="29"/>
  <c r="I58" i="29"/>
  <c r="S58" i="29"/>
  <c r="AD58" i="29" s="1"/>
  <c r="C59" i="34"/>
  <c r="G58" i="34"/>
  <c r="I58" i="34"/>
  <c r="S58" i="34"/>
  <c r="AD58" i="34" s="1"/>
  <c r="H57" i="33"/>
  <c r="B57" i="33"/>
  <c r="B57" i="32"/>
  <c r="H57" i="32"/>
  <c r="H57" i="29"/>
  <c r="B57" i="29"/>
  <c r="B57" i="34"/>
  <c r="H57" i="34"/>
  <c r="J59" i="30"/>
  <c r="A59" i="30"/>
  <c r="A57" i="20"/>
  <c r="J57" i="20"/>
  <c r="R58" i="32"/>
  <c r="G58" i="32"/>
  <c r="C59" i="32"/>
  <c r="S58" i="32"/>
  <c r="AD58" i="32" s="1"/>
  <c r="I58" i="32"/>
  <c r="H62" i="28"/>
  <c r="B62" i="28"/>
  <c r="G60" i="30"/>
  <c r="C61" i="30"/>
  <c r="I60" i="30"/>
  <c r="S60" i="30"/>
  <c r="AD60" i="30" s="1"/>
  <c r="C59" i="20"/>
  <c r="G58" i="20"/>
  <c r="I58" i="20"/>
  <c r="S58" i="20"/>
  <c r="AD58" i="20" s="1"/>
  <c r="A57" i="33"/>
  <c r="J57" i="33"/>
  <c r="C64" i="28"/>
  <c r="G63" i="28"/>
  <c r="S63" i="28"/>
  <c r="AD63" i="28" s="1"/>
  <c r="I63" i="28"/>
  <c r="J57" i="29"/>
  <c r="A57" i="29"/>
  <c r="J57" i="34"/>
  <c r="A57" i="34"/>
  <c r="B59" i="30"/>
  <c r="H59" i="30"/>
  <c r="H57" i="20"/>
  <c r="B57" i="20"/>
  <c r="A223" i="25"/>
  <c r="AK63" i="32"/>
  <c r="AM63" i="32"/>
  <c r="AL63" i="32"/>
  <c r="W64" i="32"/>
  <c r="L59" i="32"/>
  <c r="Q60" i="32" s="1"/>
  <c r="M59" i="32"/>
  <c r="U60" i="32"/>
  <c r="AK59" i="33"/>
  <c r="AL59" i="33"/>
  <c r="AM59" i="33"/>
  <c r="W60" i="33"/>
  <c r="M57" i="33"/>
  <c r="L57" i="33"/>
  <c r="Q58" i="33" s="1"/>
  <c r="U58" i="33"/>
  <c r="L61" i="35"/>
  <c r="Q62" i="35" s="1"/>
  <c r="M61" i="35"/>
  <c r="U62" i="35"/>
  <c r="H58" i="35"/>
  <c r="B58" i="35"/>
  <c r="S59" i="35"/>
  <c r="AD59" i="35" s="1"/>
  <c r="I59" i="35"/>
  <c r="C60" i="35"/>
  <c r="G60" i="35" s="1"/>
  <c r="J58" i="35"/>
  <c r="A58" i="35"/>
  <c r="J59" i="31"/>
  <c r="A59" i="31"/>
  <c r="C61" i="31"/>
  <c r="G61" i="31" s="1"/>
  <c r="I60" i="31"/>
  <c r="S60" i="31"/>
  <c r="AD60" i="31" s="1"/>
  <c r="H59" i="31"/>
  <c r="B59" i="31"/>
  <c r="AK60" i="31"/>
  <c r="AM60" i="31"/>
  <c r="AL60" i="31"/>
  <c r="W61" i="31"/>
  <c r="M60" i="31"/>
  <c r="L60" i="31"/>
  <c r="Q61" i="31" s="1"/>
  <c r="U63" i="31"/>
  <c r="AM60" i="29"/>
  <c r="AK60" i="29"/>
  <c r="AL60" i="29"/>
  <c r="W61" i="29"/>
  <c r="L60" i="29"/>
  <c r="Q61" i="29" s="1"/>
  <c r="M60" i="29"/>
  <c r="U63" i="29"/>
  <c r="AK89" i="28"/>
  <c r="AM89" i="28"/>
  <c r="AL89" i="28"/>
  <c r="W90" i="28"/>
  <c r="L59" i="28"/>
  <c r="Q60" i="28" s="1"/>
  <c r="M59" i="28"/>
  <c r="U60" i="28"/>
  <c r="AL64" i="20"/>
  <c r="AM64" i="20"/>
  <c r="AK64" i="20"/>
  <c r="W65" i="20"/>
  <c r="M57" i="20"/>
  <c r="L57" i="20"/>
  <c r="Q58" i="20" s="1"/>
  <c r="U58" i="20"/>
  <c r="AM58" i="30"/>
  <c r="AK58" i="30"/>
  <c r="AL58" i="30"/>
  <c r="W59" i="30"/>
  <c r="M58" i="30"/>
  <c r="L58" i="30"/>
  <c r="Q59" i="30" s="1"/>
  <c r="U68" i="30"/>
  <c r="AL67" i="34"/>
  <c r="AK67" i="34"/>
  <c r="AM67" i="34"/>
  <c r="W68" i="34"/>
  <c r="L59" i="34"/>
  <c r="Q60" i="34" s="1"/>
  <c r="M59" i="34"/>
  <c r="U60" i="34"/>
  <c r="AL67" i="35" l="1"/>
  <c r="AK67" i="35"/>
  <c r="AM67" i="35"/>
  <c r="W68" i="35"/>
  <c r="C65" i="28"/>
  <c r="G64" i="28"/>
  <c r="S64" i="28"/>
  <c r="AD64" i="28" s="1"/>
  <c r="I64" i="28"/>
  <c r="J58" i="20"/>
  <c r="A58" i="20"/>
  <c r="A60" i="30"/>
  <c r="J60" i="30"/>
  <c r="H58" i="32"/>
  <c r="B58" i="32"/>
  <c r="J58" i="34"/>
  <c r="A58" i="34"/>
  <c r="A58" i="29"/>
  <c r="J58" i="29"/>
  <c r="A63" i="28"/>
  <c r="J63" i="28"/>
  <c r="B58" i="20"/>
  <c r="H58" i="20"/>
  <c r="C62" i="30"/>
  <c r="G61" i="30"/>
  <c r="S61" i="30"/>
  <c r="AD61" i="30" s="1"/>
  <c r="I61" i="30"/>
  <c r="J58" i="32"/>
  <c r="A58" i="32"/>
  <c r="H58" i="34"/>
  <c r="B58" i="34"/>
  <c r="H58" i="29"/>
  <c r="B58" i="29"/>
  <c r="H58" i="33"/>
  <c r="B58" i="33"/>
  <c r="G59" i="20"/>
  <c r="C60" i="20"/>
  <c r="I59" i="20"/>
  <c r="S59" i="20"/>
  <c r="AD59" i="20" s="1"/>
  <c r="H60" i="30"/>
  <c r="B60" i="30"/>
  <c r="G59" i="34"/>
  <c r="C60" i="34"/>
  <c r="I59" i="34"/>
  <c r="S59" i="34"/>
  <c r="AD59" i="34" s="1"/>
  <c r="G59" i="29"/>
  <c r="C60" i="29"/>
  <c r="S59" i="29"/>
  <c r="AD59" i="29" s="1"/>
  <c r="I59" i="29"/>
  <c r="R59" i="33"/>
  <c r="G59" i="33"/>
  <c r="C60" i="33"/>
  <c r="S59" i="33"/>
  <c r="AD59" i="33" s="1"/>
  <c r="I59" i="33"/>
  <c r="H63" i="28"/>
  <c r="B63" i="28"/>
  <c r="R59" i="32"/>
  <c r="C60" i="32"/>
  <c r="G59" i="32"/>
  <c r="S59" i="32"/>
  <c r="AD59" i="32" s="1"/>
  <c r="I59" i="32"/>
  <c r="A58" i="33"/>
  <c r="J58" i="33"/>
  <c r="A224" i="25"/>
  <c r="AK64" i="32"/>
  <c r="AM64" i="32"/>
  <c r="AL64" i="32"/>
  <c r="W65" i="32"/>
  <c r="L60" i="32"/>
  <c r="Q61" i="32" s="1"/>
  <c r="M60" i="32"/>
  <c r="U61" i="32"/>
  <c r="AK60" i="33"/>
  <c r="AL60" i="33"/>
  <c r="AM60" i="33"/>
  <c r="W61" i="33"/>
  <c r="L58" i="33"/>
  <c r="Q59" i="33" s="1"/>
  <c r="M58" i="33"/>
  <c r="U59" i="33"/>
  <c r="L62" i="35"/>
  <c r="Q63" i="35" s="1"/>
  <c r="M62" i="35"/>
  <c r="U63" i="35"/>
  <c r="H59" i="35"/>
  <c r="B59" i="35"/>
  <c r="C61" i="35"/>
  <c r="G61" i="35" s="1"/>
  <c r="S60" i="35"/>
  <c r="AD60" i="35" s="1"/>
  <c r="I60" i="35"/>
  <c r="A59" i="35"/>
  <c r="J59" i="35"/>
  <c r="B60" i="31"/>
  <c r="H60" i="31"/>
  <c r="J60" i="31"/>
  <c r="A60" i="31"/>
  <c r="C62" i="31"/>
  <c r="G62" i="31" s="1"/>
  <c r="S61" i="31"/>
  <c r="AD61" i="31" s="1"/>
  <c r="I61" i="31"/>
  <c r="AM61" i="31"/>
  <c r="AK61" i="31"/>
  <c r="AL61" i="31"/>
  <c r="W62" i="31"/>
  <c r="M61" i="31"/>
  <c r="L61" i="31"/>
  <c r="Q62" i="31" s="1"/>
  <c r="U64" i="31"/>
  <c r="AL61" i="29"/>
  <c r="AK61" i="29"/>
  <c r="AM61" i="29"/>
  <c r="W62" i="29"/>
  <c r="L61" i="29"/>
  <c r="Q62" i="29" s="1"/>
  <c r="M61" i="29"/>
  <c r="U64" i="29"/>
  <c r="L60" i="28"/>
  <c r="Q61" i="28" s="1"/>
  <c r="M60" i="28"/>
  <c r="U61" i="28"/>
  <c r="AK90" i="28"/>
  <c r="AM90" i="28"/>
  <c r="AL90" i="28"/>
  <c r="W91" i="28"/>
  <c r="AM65" i="20"/>
  <c r="AL65" i="20"/>
  <c r="AK65" i="20"/>
  <c r="W66" i="20"/>
  <c r="M58" i="20"/>
  <c r="L58" i="20"/>
  <c r="Q59" i="20" s="1"/>
  <c r="U59" i="20"/>
  <c r="AK59" i="30"/>
  <c r="AL59" i="30"/>
  <c r="AM59" i="30"/>
  <c r="W60" i="30"/>
  <c r="M59" i="30"/>
  <c r="L59" i="30"/>
  <c r="Q60" i="30" s="1"/>
  <c r="U69" i="30"/>
  <c r="AK68" i="34"/>
  <c r="AL68" i="34"/>
  <c r="AM68" i="34"/>
  <c r="W69" i="34"/>
  <c r="L60" i="34"/>
  <c r="Q61" i="34" s="1"/>
  <c r="M60" i="34"/>
  <c r="U61" i="34"/>
  <c r="AM68" i="35" l="1"/>
  <c r="AL68" i="35"/>
  <c r="AK68" i="35"/>
  <c r="W69" i="35"/>
  <c r="W70" i="35" s="1"/>
  <c r="W71" i="35" s="1"/>
  <c r="R60" i="33"/>
  <c r="C61" i="33"/>
  <c r="G60" i="33"/>
  <c r="I60" i="33"/>
  <c r="S60" i="33"/>
  <c r="AD60" i="33" s="1"/>
  <c r="J59" i="34"/>
  <c r="A59" i="34"/>
  <c r="G60" i="20"/>
  <c r="C61" i="20"/>
  <c r="S60" i="20"/>
  <c r="AD60" i="20" s="1"/>
  <c r="I60" i="20"/>
  <c r="H61" i="30"/>
  <c r="B61" i="30"/>
  <c r="J64" i="28"/>
  <c r="A64" i="28"/>
  <c r="B59" i="32"/>
  <c r="H59" i="32"/>
  <c r="B59" i="33"/>
  <c r="H59" i="33"/>
  <c r="C61" i="29"/>
  <c r="G60" i="29"/>
  <c r="I60" i="29"/>
  <c r="S60" i="29"/>
  <c r="AD60" i="29" s="1"/>
  <c r="C61" i="34"/>
  <c r="G60" i="34"/>
  <c r="I60" i="34"/>
  <c r="S60" i="34"/>
  <c r="AD60" i="34" s="1"/>
  <c r="B59" i="20"/>
  <c r="H59" i="20"/>
  <c r="G62" i="30"/>
  <c r="C63" i="30"/>
  <c r="I62" i="30"/>
  <c r="S62" i="30"/>
  <c r="AD62" i="30" s="1"/>
  <c r="R60" i="32"/>
  <c r="G60" i="32"/>
  <c r="C61" i="32"/>
  <c r="I60" i="32"/>
  <c r="S60" i="32"/>
  <c r="AD60" i="32" s="1"/>
  <c r="J59" i="33"/>
  <c r="A59" i="33"/>
  <c r="B59" i="29"/>
  <c r="H59" i="29"/>
  <c r="H59" i="34"/>
  <c r="B59" i="34"/>
  <c r="A61" i="30"/>
  <c r="J61" i="30"/>
  <c r="H64" i="28"/>
  <c r="B64" i="28"/>
  <c r="A59" i="32"/>
  <c r="J59" i="32"/>
  <c r="J59" i="29"/>
  <c r="A59" i="29"/>
  <c r="A59" i="20"/>
  <c r="J59" i="20"/>
  <c r="G65" i="28"/>
  <c r="C66" i="28"/>
  <c r="S65" i="28"/>
  <c r="AD65" i="28" s="1"/>
  <c r="I65" i="28"/>
  <c r="A225" i="25"/>
  <c r="AL65" i="32"/>
  <c r="AM65" i="32"/>
  <c r="AK65" i="32"/>
  <c r="W66" i="32"/>
  <c r="L61" i="32"/>
  <c r="Q62" i="32" s="1"/>
  <c r="M61" i="32"/>
  <c r="U62" i="32"/>
  <c r="AL61" i="33"/>
  <c r="AK61" i="33"/>
  <c r="AM61" i="33"/>
  <c r="W62" i="33"/>
  <c r="M59" i="33"/>
  <c r="L59" i="33"/>
  <c r="Q60" i="33" s="1"/>
  <c r="U60" i="33"/>
  <c r="M63" i="35"/>
  <c r="L63" i="35"/>
  <c r="Q64" i="35" s="1"/>
  <c r="U64" i="35"/>
  <c r="H60" i="35"/>
  <c r="B60" i="35"/>
  <c r="A60" i="35"/>
  <c r="J60" i="35"/>
  <c r="S61" i="35"/>
  <c r="AD61" i="35" s="1"/>
  <c r="I61" i="35"/>
  <c r="C62" i="35"/>
  <c r="G62" i="35" s="1"/>
  <c r="H61" i="31"/>
  <c r="B61" i="31"/>
  <c r="C63" i="31"/>
  <c r="G63" i="31" s="1"/>
  <c r="I62" i="31"/>
  <c r="S62" i="31"/>
  <c r="AD62" i="31" s="1"/>
  <c r="A61" i="31"/>
  <c r="J61" i="31"/>
  <c r="AM62" i="31"/>
  <c r="AK62" i="31"/>
  <c r="AL62" i="31"/>
  <c r="W63" i="31"/>
  <c r="L62" i="31"/>
  <c r="Q63" i="31" s="1"/>
  <c r="M62" i="31"/>
  <c r="U65" i="31"/>
  <c r="U65" i="29"/>
  <c r="AK62" i="29"/>
  <c r="AL62" i="29"/>
  <c r="AM62" i="29"/>
  <c r="W63" i="29"/>
  <c r="L62" i="29"/>
  <c r="Q63" i="29" s="1"/>
  <c r="M62" i="29"/>
  <c r="AM91" i="28"/>
  <c r="AL91" i="28"/>
  <c r="AK91" i="28"/>
  <c r="W92" i="28"/>
  <c r="L61" i="28"/>
  <c r="Q62" i="28" s="1"/>
  <c r="M61" i="28"/>
  <c r="U62" i="28"/>
  <c r="AK66" i="20"/>
  <c r="AL66" i="20"/>
  <c r="AM66" i="20"/>
  <c r="W67" i="20"/>
  <c r="L59" i="20"/>
  <c r="Q60" i="20" s="1"/>
  <c r="M59" i="20"/>
  <c r="U60" i="20"/>
  <c r="AK60" i="30"/>
  <c r="AM60" i="30"/>
  <c r="AL60" i="30"/>
  <c r="W61" i="30"/>
  <c r="M60" i="30"/>
  <c r="L60" i="30"/>
  <c r="Q61" i="30" s="1"/>
  <c r="U70" i="30"/>
  <c r="L61" i="34"/>
  <c r="Q62" i="34" s="1"/>
  <c r="M61" i="34"/>
  <c r="U62" i="34"/>
  <c r="AM69" i="34"/>
  <c r="AK69" i="34"/>
  <c r="AL69" i="34"/>
  <c r="W70" i="34"/>
  <c r="AL71" i="35" l="1"/>
  <c r="AK71" i="35"/>
  <c r="AM71" i="35"/>
  <c r="AM70" i="35"/>
  <c r="AL70" i="35"/>
  <c r="AK70" i="35"/>
  <c r="W72" i="35"/>
  <c r="AM69" i="35"/>
  <c r="AK69" i="35"/>
  <c r="AL69" i="35"/>
  <c r="C67" i="28"/>
  <c r="G66" i="28"/>
  <c r="I66" i="28"/>
  <c r="S66" i="28"/>
  <c r="AD66" i="28" s="1"/>
  <c r="R61" i="32"/>
  <c r="C62" i="32"/>
  <c r="G61" i="32"/>
  <c r="I61" i="32"/>
  <c r="S61" i="32"/>
  <c r="AD61" i="32" s="1"/>
  <c r="A62" i="30"/>
  <c r="J62" i="30"/>
  <c r="G61" i="34"/>
  <c r="C62" i="34"/>
  <c r="I61" i="34"/>
  <c r="S61" i="34"/>
  <c r="AD61" i="34" s="1"/>
  <c r="G61" i="29"/>
  <c r="C62" i="29"/>
  <c r="I61" i="29"/>
  <c r="S61" i="29"/>
  <c r="AD61" i="29" s="1"/>
  <c r="B60" i="20"/>
  <c r="H60" i="20"/>
  <c r="A60" i="33"/>
  <c r="J60" i="33"/>
  <c r="H65" i="28"/>
  <c r="B65" i="28"/>
  <c r="B60" i="32"/>
  <c r="H60" i="32"/>
  <c r="G63" i="30"/>
  <c r="C64" i="30"/>
  <c r="I63" i="30"/>
  <c r="S63" i="30"/>
  <c r="AD63" i="30" s="1"/>
  <c r="A60" i="20"/>
  <c r="J60" i="20"/>
  <c r="B60" i="33"/>
  <c r="H60" i="33"/>
  <c r="A65" i="28"/>
  <c r="J65" i="28"/>
  <c r="B62" i="30"/>
  <c r="H62" i="30"/>
  <c r="J60" i="34"/>
  <c r="A60" i="34"/>
  <c r="A60" i="29"/>
  <c r="J60" i="29"/>
  <c r="R61" i="33"/>
  <c r="G61" i="33"/>
  <c r="C62" i="33"/>
  <c r="I61" i="33"/>
  <c r="S61" i="33"/>
  <c r="AD61" i="33" s="1"/>
  <c r="A60" i="32"/>
  <c r="J60" i="32"/>
  <c r="H60" i="34"/>
  <c r="B60" i="34"/>
  <c r="H60" i="29"/>
  <c r="B60" i="29"/>
  <c r="G61" i="20"/>
  <c r="C62" i="20"/>
  <c r="I61" i="20"/>
  <c r="S61" i="20"/>
  <c r="AD61" i="20" s="1"/>
  <c r="A226" i="25"/>
  <c r="M62" i="32"/>
  <c r="L62" i="32"/>
  <c r="Q63" i="32" s="1"/>
  <c r="U63" i="32"/>
  <c r="AM66" i="32"/>
  <c r="AL66" i="32"/>
  <c r="AK66" i="32"/>
  <c r="W67" i="32"/>
  <c r="AL62" i="33"/>
  <c r="AM62" i="33"/>
  <c r="AK62" i="33"/>
  <c r="W63" i="33"/>
  <c r="M60" i="33"/>
  <c r="L60" i="33"/>
  <c r="Q61" i="33" s="1"/>
  <c r="U61" i="33"/>
  <c r="M64" i="35"/>
  <c r="L64" i="35"/>
  <c r="Q65" i="35" s="1"/>
  <c r="U65" i="35"/>
  <c r="C63" i="35"/>
  <c r="G63" i="35" s="1"/>
  <c r="S62" i="35"/>
  <c r="AD62" i="35" s="1"/>
  <c r="I62" i="35"/>
  <c r="A61" i="35"/>
  <c r="J61" i="35"/>
  <c r="H61" i="35"/>
  <c r="B61" i="35"/>
  <c r="H62" i="31"/>
  <c r="B62" i="31"/>
  <c r="A62" i="31"/>
  <c r="J62" i="31"/>
  <c r="S63" i="31"/>
  <c r="AD63" i="31" s="1"/>
  <c r="C64" i="31"/>
  <c r="G64" i="31" s="1"/>
  <c r="I63" i="31"/>
  <c r="AM63" i="31"/>
  <c r="AK63" i="31"/>
  <c r="AL63" i="31"/>
  <c r="W64" i="31"/>
  <c r="L63" i="31"/>
  <c r="Q64" i="31" s="1"/>
  <c r="M63" i="31"/>
  <c r="U66" i="31"/>
  <c r="AK63" i="29"/>
  <c r="AL63" i="29"/>
  <c r="AM63" i="29"/>
  <c r="W64" i="29"/>
  <c r="M63" i="29"/>
  <c r="L63" i="29"/>
  <c r="Q64" i="29" s="1"/>
  <c r="U66" i="29"/>
  <c r="M62" i="28"/>
  <c r="L62" i="28"/>
  <c r="Q63" i="28" s="1"/>
  <c r="U63" i="28"/>
  <c r="AK92" i="28"/>
  <c r="AM92" i="28"/>
  <c r="AL92" i="28"/>
  <c r="W93" i="28"/>
  <c r="AL67" i="20"/>
  <c r="AM67" i="20"/>
  <c r="AK67" i="20"/>
  <c r="W68" i="20"/>
  <c r="L60" i="20"/>
  <c r="Q61" i="20" s="1"/>
  <c r="M60" i="20"/>
  <c r="U61" i="20"/>
  <c r="U71" i="30"/>
  <c r="AK61" i="30"/>
  <c r="AL61" i="30"/>
  <c r="AM61" i="30"/>
  <c r="W62" i="30"/>
  <c r="L61" i="30"/>
  <c r="Q62" i="30" s="1"/>
  <c r="M61" i="30"/>
  <c r="AM70" i="34"/>
  <c r="AL70" i="34"/>
  <c r="AK70" i="34"/>
  <c r="W71" i="34"/>
  <c r="L62" i="34"/>
  <c r="Q63" i="34" s="1"/>
  <c r="M62" i="34"/>
  <c r="U63" i="34"/>
  <c r="AM72" i="35" l="1"/>
  <c r="AK72" i="35"/>
  <c r="AL72" i="35"/>
  <c r="W73" i="35"/>
  <c r="C63" i="20"/>
  <c r="G62" i="20"/>
  <c r="I62" i="20"/>
  <c r="S62" i="20"/>
  <c r="AD62" i="20" s="1"/>
  <c r="B63" i="30"/>
  <c r="H63" i="30"/>
  <c r="B61" i="29"/>
  <c r="H61" i="29"/>
  <c r="H61" i="34"/>
  <c r="B61" i="34"/>
  <c r="J61" i="32"/>
  <c r="A61" i="32"/>
  <c r="B61" i="20"/>
  <c r="H61" i="20"/>
  <c r="A61" i="33"/>
  <c r="J61" i="33"/>
  <c r="H61" i="32"/>
  <c r="B61" i="32"/>
  <c r="A66" i="28"/>
  <c r="J66" i="28"/>
  <c r="R62" i="33"/>
  <c r="C63" i="33"/>
  <c r="G62" i="33"/>
  <c r="S62" i="33"/>
  <c r="AD62" i="33" s="1"/>
  <c r="I62" i="33"/>
  <c r="J63" i="30"/>
  <c r="A63" i="30"/>
  <c r="J61" i="29"/>
  <c r="A61" i="29"/>
  <c r="J61" i="34"/>
  <c r="A61" i="34"/>
  <c r="R62" i="32"/>
  <c r="G62" i="32"/>
  <c r="C63" i="32"/>
  <c r="S62" i="32"/>
  <c r="AD62" i="32" s="1"/>
  <c r="I62" i="32"/>
  <c r="H66" i="28"/>
  <c r="B66" i="28"/>
  <c r="A61" i="20"/>
  <c r="J61" i="20"/>
  <c r="H61" i="33"/>
  <c r="B61" i="33"/>
  <c r="G64" i="30"/>
  <c r="C65" i="30"/>
  <c r="I64" i="30"/>
  <c r="S64" i="30"/>
  <c r="AD64" i="30" s="1"/>
  <c r="C63" i="29"/>
  <c r="G62" i="29"/>
  <c r="S62" i="29"/>
  <c r="AD62" i="29" s="1"/>
  <c r="I62" i="29"/>
  <c r="C63" i="34"/>
  <c r="G62" i="34"/>
  <c r="I62" i="34"/>
  <c r="S62" i="34"/>
  <c r="AD62" i="34" s="1"/>
  <c r="C68" i="28"/>
  <c r="G67" i="28"/>
  <c r="I67" i="28"/>
  <c r="S67" i="28"/>
  <c r="AD67" i="28" s="1"/>
  <c r="A227" i="25"/>
  <c r="M63" i="32"/>
  <c r="L63" i="32"/>
  <c r="Q64" i="32" s="1"/>
  <c r="U64" i="32"/>
  <c r="AM67" i="32"/>
  <c r="AL67" i="32"/>
  <c r="AK67" i="32"/>
  <c r="W68" i="32"/>
  <c r="AK63" i="33"/>
  <c r="AL63" i="33"/>
  <c r="AM63" i="33"/>
  <c r="W64" i="33"/>
  <c r="M61" i="33"/>
  <c r="L61" i="33"/>
  <c r="Q62" i="33" s="1"/>
  <c r="U62" i="33"/>
  <c r="M65" i="35"/>
  <c r="L65" i="35"/>
  <c r="Q66" i="35" s="1"/>
  <c r="U66" i="35"/>
  <c r="C64" i="35"/>
  <c r="G64" i="35" s="1"/>
  <c r="I63" i="35"/>
  <c r="S63" i="35"/>
  <c r="AD63" i="35" s="1"/>
  <c r="A62" i="35"/>
  <c r="J62" i="35"/>
  <c r="B62" i="35"/>
  <c r="H62" i="35"/>
  <c r="C65" i="31"/>
  <c r="G65" i="31" s="1"/>
  <c r="I64" i="31"/>
  <c r="S64" i="31"/>
  <c r="AD64" i="31" s="1"/>
  <c r="A63" i="31"/>
  <c r="J63" i="31"/>
  <c r="B63" i="31"/>
  <c r="H63" i="31"/>
  <c r="AM64" i="31"/>
  <c r="AK64" i="31"/>
  <c r="AL64" i="31"/>
  <c r="W65" i="31"/>
  <c r="M64" i="31"/>
  <c r="L64" i="31"/>
  <c r="Q65" i="31" s="1"/>
  <c r="U67" i="31"/>
  <c r="AM64" i="29"/>
  <c r="AK64" i="29"/>
  <c r="AL64" i="29"/>
  <c r="W65" i="29"/>
  <c r="L64" i="29"/>
  <c r="Q65" i="29" s="1"/>
  <c r="M64" i="29"/>
  <c r="U67" i="29"/>
  <c r="AK93" i="28"/>
  <c r="AL93" i="28"/>
  <c r="AM93" i="28"/>
  <c r="W94" i="28"/>
  <c r="M63" i="28"/>
  <c r="L63" i="28"/>
  <c r="Q64" i="28" s="1"/>
  <c r="U64" i="28"/>
  <c r="AK68" i="20"/>
  <c r="AM68" i="20"/>
  <c r="AL68" i="20"/>
  <c r="W69" i="20"/>
  <c r="L61" i="20"/>
  <c r="Q62" i="20" s="1"/>
  <c r="M61" i="20"/>
  <c r="U62" i="20"/>
  <c r="U72" i="30"/>
  <c r="AM62" i="30"/>
  <c r="AL62" i="30"/>
  <c r="AK62" i="30"/>
  <c r="W63" i="30"/>
  <c r="L62" i="30"/>
  <c r="Q63" i="30" s="1"/>
  <c r="M62" i="30"/>
  <c r="AL71" i="34"/>
  <c r="AK71" i="34"/>
  <c r="AM71" i="34"/>
  <c r="W72" i="34"/>
  <c r="L63" i="34"/>
  <c r="Q64" i="34" s="1"/>
  <c r="M63" i="34"/>
  <c r="U64" i="34"/>
  <c r="AK73" i="35" l="1"/>
  <c r="W74" i="35"/>
  <c r="AL73" i="35"/>
  <c r="AM73" i="35"/>
  <c r="C69" i="28"/>
  <c r="G68" i="28"/>
  <c r="I68" i="28"/>
  <c r="S68" i="28"/>
  <c r="AD68" i="28" s="1"/>
  <c r="G63" i="34"/>
  <c r="C64" i="34"/>
  <c r="I63" i="34"/>
  <c r="S63" i="34"/>
  <c r="AD63" i="34" s="1"/>
  <c r="G63" i="29"/>
  <c r="C64" i="29"/>
  <c r="S63" i="29"/>
  <c r="AD63" i="29" s="1"/>
  <c r="I63" i="29"/>
  <c r="B64" i="30"/>
  <c r="H64" i="30"/>
  <c r="H62" i="33"/>
  <c r="B62" i="33"/>
  <c r="A62" i="29"/>
  <c r="J62" i="29"/>
  <c r="R63" i="32"/>
  <c r="C64" i="32"/>
  <c r="G63" i="32"/>
  <c r="S63" i="32"/>
  <c r="AD63" i="32" s="1"/>
  <c r="I63" i="32"/>
  <c r="R63" i="33"/>
  <c r="G63" i="33"/>
  <c r="C64" i="33"/>
  <c r="I63" i="33"/>
  <c r="S63" i="33"/>
  <c r="AD63" i="33" s="1"/>
  <c r="A62" i="20"/>
  <c r="J62" i="20"/>
  <c r="A67" i="28"/>
  <c r="J67" i="28"/>
  <c r="J62" i="34"/>
  <c r="A62" i="34"/>
  <c r="J64" i="30"/>
  <c r="A64" i="30"/>
  <c r="B62" i="32"/>
  <c r="H62" i="32"/>
  <c r="J62" i="33"/>
  <c r="A62" i="33"/>
  <c r="B62" i="20"/>
  <c r="H62" i="20"/>
  <c r="H67" i="28"/>
  <c r="B67" i="28"/>
  <c r="H62" i="34"/>
  <c r="B62" i="34"/>
  <c r="H62" i="29"/>
  <c r="B62" i="29"/>
  <c r="C66" i="30"/>
  <c r="G65" i="30"/>
  <c r="S65" i="30"/>
  <c r="AD65" i="30" s="1"/>
  <c r="I65" i="30"/>
  <c r="J62" i="32"/>
  <c r="A62" i="32"/>
  <c r="G63" i="20"/>
  <c r="C64" i="20"/>
  <c r="S63" i="20"/>
  <c r="AD63" i="20" s="1"/>
  <c r="I63" i="20"/>
  <c r="A228" i="25"/>
  <c r="M64" i="32"/>
  <c r="L64" i="32"/>
  <c r="Q65" i="32" s="1"/>
  <c r="U65" i="32"/>
  <c r="AL68" i="32"/>
  <c r="AM68" i="32"/>
  <c r="AK68" i="32"/>
  <c r="W69" i="32"/>
  <c r="AM64" i="33"/>
  <c r="AL64" i="33"/>
  <c r="AK64" i="33"/>
  <c r="W65" i="33"/>
  <c r="L62" i="33"/>
  <c r="Q63" i="33" s="1"/>
  <c r="M62" i="33"/>
  <c r="U63" i="33"/>
  <c r="M66" i="35"/>
  <c r="L66" i="35"/>
  <c r="Q67" i="35" s="1"/>
  <c r="U67" i="35"/>
  <c r="J63" i="35"/>
  <c r="A63" i="35"/>
  <c r="H63" i="35"/>
  <c r="B63" i="35"/>
  <c r="I64" i="35"/>
  <c r="S64" i="35"/>
  <c r="AD64" i="35" s="1"/>
  <c r="C65" i="35"/>
  <c r="G65" i="35" s="1"/>
  <c r="J64" i="31"/>
  <c r="A64" i="31"/>
  <c r="C66" i="31"/>
  <c r="G66" i="31" s="1"/>
  <c r="I65" i="31"/>
  <c r="S65" i="31"/>
  <c r="AD65" i="31" s="1"/>
  <c r="H64" i="31"/>
  <c r="B64" i="31"/>
  <c r="AK65" i="31"/>
  <c r="AM65" i="31"/>
  <c r="AL65" i="31"/>
  <c r="W66" i="31"/>
  <c r="L65" i="31"/>
  <c r="Q66" i="31" s="1"/>
  <c r="M65" i="31"/>
  <c r="U68" i="31"/>
  <c r="AM65" i="29"/>
  <c r="AL65" i="29"/>
  <c r="AK65" i="29"/>
  <c r="W66" i="29"/>
  <c r="L65" i="29"/>
  <c r="Q66" i="29" s="1"/>
  <c r="M65" i="29"/>
  <c r="U68" i="29"/>
  <c r="AL94" i="28"/>
  <c r="AK94" i="28"/>
  <c r="AM94" i="28"/>
  <c r="W95" i="28"/>
  <c r="M64" i="28"/>
  <c r="L64" i="28"/>
  <c r="Q65" i="28" s="1"/>
  <c r="U65" i="28"/>
  <c r="AL69" i="20"/>
  <c r="AK69" i="20"/>
  <c r="AM69" i="20"/>
  <c r="W70" i="20"/>
  <c r="M62" i="20"/>
  <c r="L62" i="20"/>
  <c r="Q63" i="20" s="1"/>
  <c r="U63" i="20"/>
  <c r="U73" i="30"/>
  <c r="AL63" i="30"/>
  <c r="AK63" i="30"/>
  <c r="AM63" i="30"/>
  <c r="W64" i="30"/>
  <c r="M63" i="30"/>
  <c r="L63" i="30"/>
  <c r="Q64" i="30" s="1"/>
  <c r="AL72" i="34"/>
  <c r="AM72" i="34"/>
  <c r="AK72" i="34"/>
  <c r="W73" i="34"/>
  <c r="L64" i="34"/>
  <c r="Q65" i="34" s="1"/>
  <c r="M64" i="34"/>
  <c r="U65" i="34"/>
  <c r="AL74" i="35" l="1"/>
  <c r="AK74" i="35"/>
  <c r="AM74" i="35"/>
  <c r="W75" i="35"/>
  <c r="G64" i="20"/>
  <c r="C65" i="20"/>
  <c r="I64" i="20"/>
  <c r="S64" i="20"/>
  <c r="AD64" i="20" s="1"/>
  <c r="A65" i="30"/>
  <c r="J65" i="30"/>
  <c r="R64" i="32"/>
  <c r="G64" i="32"/>
  <c r="C65" i="32"/>
  <c r="I64" i="32"/>
  <c r="S64" i="32"/>
  <c r="AD64" i="32" s="1"/>
  <c r="A63" i="29"/>
  <c r="J63" i="29"/>
  <c r="B63" i="20"/>
  <c r="H63" i="20"/>
  <c r="A63" i="33"/>
  <c r="J63" i="33"/>
  <c r="A63" i="32"/>
  <c r="J63" i="32"/>
  <c r="J63" i="34"/>
  <c r="A63" i="34"/>
  <c r="J68" i="28"/>
  <c r="A68" i="28"/>
  <c r="A63" i="20"/>
  <c r="J63" i="20"/>
  <c r="B65" i="30"/>
  <c r="H65" i="30"/>
  <c r="R64" i="33"/>
  <c r="C65" i="33"/>
  <c r="G64" i="33"/>
  <c r="I64" i="33"/>
  <c r="S64" i="33"/>
  <c r="AD64" i="33" s="1"/>
  <c r="C65" i="29"/>
  <c r="G64" i="29"/>
  <c r="I64" i="29"/>
  <c r="S64" i="29"/>
  <c r="AD64" i="29" s="1"/>
  <c r="C65" i="34"/>
  <c r="G64" i="34"/>
  <c r="I64" i="34"/>
  <c r="S64" i="34"/>
  <c r="AD64" i="34" s="1"/>
  <c r="H68" i="28"/>
  <c r="B68" i="28"/>
  <c r="G66" i="30"/>
  <c r="C67" i="30"/>
  <c r="I66" i="30"/>
  <c r="S66" i="30"/>
  <c r="AD66" i="30" s="1"/>
  <c r="H63" i="33"/>
  <c r="B63" i="33"/>
  <c r="B63" i="32"/>
  <c r="H63" i="32"/>
  <c r="B63" i="29"/>
  <c r="H63" i="29"/>
  <c r="H63" i="34"/>
  <c r="B63" i="34"/>
  <c r="C70" i="28"/>
  <c r="G69" i="28"/>
  <c r="S69" i="28"/>
  <c r="AD69" i="28" s="1"/>
  <c r="I69" i="28"/>
  <c r="A229" i="25"/>
  <c r="AL69" i="32"/>
  <c r="AM69" i="32"/>
  <c r="AK69" i="32"/>
  <c r="W70" i="32"/>
  <c r="L65" i="32"/>
  <c r="Q66" i="32" s="1"/>
  <c r="M65" i="32"/>
  <c r="U66" i="32"/>
  <c r="AL65" i="33"/>
  <c r="AM65" i="33"/>
  <c r="AK65" i="33"/>
  <c r="W66" i="33"/>
  <c r="L63" i="33"/>
  <c r="Q64" i="33" s="1"/>
  <c r="M63" i="33"/>
  <c r="U64" i="33"/>
  <c r="M67" i="35"/>
  <c r="L67" i="35"/>
  <c r="Q68" i="35" s="1"/>
  <c r="U68" i="35"/>
  <c r="S65" i="35"/>
  <c r="AD65" i="35" s="1"/>
  <c r="C66" i="35"/>
  <c r="G66" i="35" s="1"/>
  <c r="I65" i="35"/>
  <c r="B64" i="35"/>
  <c r="H64" i="35"/>
  <c r="J64" i="35"/>
  <c r="A64" i="35"/>
  <c r="B65" i="31"/>
  <c r="H65" i="31"/>
  <c r="A65" i="31"/>
  <c r="J65" i="31"/>
  <c r="C67" i="31"/>
  <c r="G67" i="31" s="1"/>
  <c r="I66" i="31"/>
  <c r="S66" i="31"/>
  <c r="AD66" i="31" s="1"/>
  <c r="AK66" i="31"/>
  <c r="AM66" i="31"/>
  <c r="AL66" i="31"/>
  <c r="W67" i="31"/>
  <c r="L66" i="31"/>
  <c r="Q67" i="31" s="1"/>
  <c r="M66" i="31"/>
  <c r="U69" i="31"/>
  <c r="AL66" i="29"/>
  <c r="AM66" i="29"/>
  <c r="AK66" i="29"/>
  <c r="W67" i="29"/>
  <c r="M66" i="29"/>
  <c r="L66" i="29"/>
  <c r="Q67" i="29" s="1"/>
  <c r="U69" i="29"/>
  <c r="AM95" i="28"/>
  <c r="AK95" i="28"/>
  <c r="AL95" i="28"/>
  <c r="W96" i="28"/>
  <c r="M65" i="28"/>
  <c r="L65" i="28"/>
  <c r="Q66" i="28" s="1"/>
  <c r="U66" i="28"/>
  <c r="AM70" i="20"/>
  <c r="AK70" i="20"/>
  <c r="AL70" i="20"/>
  <c r="W71" i="20"/>
  <c r="L63" i="20"/>
  <c r="Q64" i="20" s="1"/>
  <c r="M63" i="20"/>
  <c r="U64" i="20"/>
  <c r="U74" i="30"/>
  <c r="AK64" i="30"/>
  <c r="AL64" i="30"/>
  <c r="AM64" i="30"/>
  <c r="W65" i="30"/>
  <c r="L64" i="30"/>
  <c r="Q65" i="30" s="1"/>
  <c r="M64" i="30"/>
  <c r="AM73" i="34"/>
  <c r="AK73" i="34"/>
  <c r="AL73" i="34"/>
  <c r="W74" i="34"/>
  <c r="L65" i="34"/>
  <c r="Q66" i="34" s="1"/>
  <c r="M65" i="34"/>
  <c r="U66" i="34"/>
  <c r="AM75" i="35" l="1"/>
  <c r="AL75" i="35"/>
  <c r="W76" i="35"/>
  <c r="AK75" i="35"/>
  <c r="H69" i="28"/>
  <c r="B69" i="28"/>
  <c r="G67" i="30"/>
  <c r="C68" i="30"/>
  <c r="S67" i="30"/>
  <c r="AD67" i="30" s="1"/>
  <c r="I67" i="30"/>
  <c r="B64" i="32"/>
  <c r="H64" i="32"/>
  <c r="C71" i="28"/>
  <c r="G70" i="28"/>
  <c r="S70" i="28"/>
  <c r="AD70" i="28" s="1"/>
  <c r="I70" i="28"/>
  <c r="H66" i="30"/>
  <c r="B66" i="30"/>
  <c r="J64" i="34"/>
  <c r="A64" i="34"/>
  <c r="J64" i="29"/>
  <c r="A64" i="29"/>
  <c r="J64" i="33"/>
  <c r="A64" i="33"/>
  <c r="A64" i="20"/>
  <c r="J64" i="20"/>
  <c r="A69" i="28"/>
  <c r="J69" i="28"/>
  <c r="H64" i="34"/>
  <c r="B64" i="34"/>
  <c r="B64" i="29"/>
  <c r="H64" i="29"/>
  <c r="B64" i="33"/>
  <c r="H64" i="33"/>
  <c r="A64" i="32"/>
  <c r="J64" i="32"/>
  <c r="G65" i="20"/>
  <c r="C66" i="20"/>
  <c r="I65" i="20"/>
  <c r="S65" i="20"/>
  <c r="AD65" i="20" s="1"/>
  <c r="J66" i="30"/>
  <c r="A66" i="30"/>
  <c r="G65" i="34"/>
  <c r="C66" i="34"/>
  <c r="I65" i="34"/>
  <c r="S65" i="34"/>
  <c r="AD65" i="34" s="1"/>
  <c r="G65" i="29"/>
  <c r="C66" i="29"/>
  <c r="I65" i="29"/>
  <c r="S65" i="29"/>
  <c r="AD65" i="29" s="1"/>
  <c r="R65" i="33"/>
  <c r="G65" i="33"/>
  <c r="C66" i="33"/>
  <c r="S65" i="33"/>
  <c r="AD65" i="33" s="1"/>
  <c r="I65" i="33"/>
  <c r="R65" i="32"/>
  <c r="C66" i="32"/>
  <c r="G65" i="32"/>
  <c r="I65" i="32"/>
  <c r="S65" i="32"/>
  <c r="AD65" i="32" s="1"/>
  <c r="H64" i="20"/>
  <c r="B64" i="20"/>
  <c r="A230" i="25"/>
  <c r="AM70" i="32"/>
  <c r="AL70" i="32"/>
  <c r="AK70" i="32"/>
  <c r="W71" i="32"/>
  <c r="L66" i="32"/>
  <c r="Q67" i="32" s="1"/>
  <c r="M66" i="32"/>
  <c r="U67" i="32"/>
  <c r="L64" i="33"/>
  <c r="Q65" i="33" s="1"/>
  <c r="M64" i="33"/>
  <c r="U65" i="33"/>
  <c r="AK66" i="33"/>
  <c r="AM66" i="33"/>
  <c r="AL66" i="33"/>
  <c r="W67" i="33"/>
  <c r="L68" i="35"/>
  <c r="Q69" i="35" s="1"/>
  <c r="M68" i="35"/>
  <c r="U69" i="35"/>
  <c r="B65" i="35"/>
  <c r="H65" i="35"/>
  <c r="C67" i="35"/>
  <c r="G67" i="35" s="1"/>
  <c r="S66" i="35"/>
  <c r="AD66" i="35" s="1"/>
  <c r="I66" i="35"/>
  <c r="J65" i="35"/>
  <c r="A65" i="35"/>
  <c r="J66" i="31"/>
  <c r="A66" i="31"/>
  <c r="H66" i="31"/>
  <c r="B66" i="31"/>
  <c r="C68" i="31"/>
  <c r="G68" i="31" s="1"/>
  <c r="I67" i="31"/>
  <c r="S67" i="31"/>
  <c r="AD67" i="31" s="1"/>
  <c r="AK67" i="31"/>
  <c r="AM67" i="31"/>
  <c r="AL67" i="31"/>
  <c r="W68" i="31"/>
  <c r="L67" i="31"/>
  <c r="Q68" i="31" s="1"/>
  <c r="M67" i="31"/>
  <c r="U70" i="31"/>
  <c r="AM67" i="29"/>
  <c r="AK67" i="29"/>
  <c r="AL67" i="29"/>
  <c r="W68" i="29"/>
  <c r="L67" i="29"/>
  <c r="Q68" i="29" s="1"/>
  <c r="M67" i="29"/>
  <c r="U70" i="29"/>
  <c r="AL96" i="28"/>
  <c r="AK96" i="28"/>
  <c r="AM96" i="28"/>
  <c r="W97" i="28"/>
  <c r="M66" i="28"/>
  <c r="L66" i="28"/>
  <c r="Q67" i="28" s="1"/>
  <c r="U67" i="28"/>
  <c r="AL71" i="20"/>
  <c r="AK71" i="20"/>
  <c r="AM71" i="20"/>
  <c r="W72" i="20"/>
  <c r="L64" i="20"/>
  <c r="Q65" i="20" s="1"/>
  <c r="M64" i="20"/>
  <c r="U65" i="20"/>
  <c r="U75" i="30"/>
  <c r="AL65" i="30"/>
  <c r="AM65" i="30"/>
  <c r="AK65" i="30"/>
  <c r="W66" i="30"/>
  <c r="M65" i="30"/>
  <c r="L65" i="30"/>
  <c r="Q66" i="30" s="1"/>
  <c r="AL74" i="34"/>
  <c r="AK74" i="34"/>
  <c r="AM74" i="34"/>
  <c r="W75" i="34"/>
  <c r="L66" i="34"/>
  <c r="Q67" i="34" s="1"/>
  <c r="M66" i="34"/>
  <c r="U67" i="34"/>
  <c r="AM76" i="35" l="1"/>
  <c r="AK76" i="35"/>
  <c r="W77" i="35"/>
  <c r="AL76" i="35"/>
  <c r="J65" i="32"/>
  <c r="A65" i="32"/>
  <c r="B65" i="33"/>
  <c r="H65" i="33"/>
  <c r="C67" i="29"/>
  <c r="G66" i="29"/>
  <c r="I66" i="29"/>
  <c r="S66" i="29"/>
  <c r="AD66" i="29" s="1"/>
  <c r="C67" i="34"/>
  <c r="G66" i="34"/>
  <c r="I66" i="34"/>
  <c r="S66" i="34"/>
  <c r="AD66" i="34" s="1"/>
  <c r="J70" i="28"/>
  <c r="A70" i="28"/>
  <c r="G68" i="30"/>
  <c r="C69" i="30"/>
  <c r="I68" i="30"/>
  <c r="S68" i="30"/>
  <c r="AD68" i="30" s="1"/>
  <c r="H65" i="32"/>
  <c r="B65" i="32"/>
  <c r="A65" i="33"/>
  <c r="J65" i="33"/>
  <c r="H65" i="29"/>
  <c r="B65" i="29"/>
  <c r="H65" i="34"/>
  <c r="B65" i="34"/>
  <c r="A65" i="20"/>
  <c r="J65" i="20"/>
  <c r="H67" i="30"/>
  <c r="B67" i="30"/>
  <c r="R66" i="32"/>
  <c r="G66" i="32"/>
  <c r="C67" i="32"/>
  <c r="S66" i="32"/>
  <c r="AD66" i="32" s="1"/>
  <c r="I66" i="32"/>
  <c r="C67" i="20"/>
  <c r="G66" i="20"/>
  <c r="I66" i="20"/>
  <c r="S66" i="20"/>
  <c r="AD66" i="20" s="1"/>
  <c r="H70" i="28"/>
  <c r="B70" i="28"/>
  <c r="J67" i="30"/>
  <c r="A67" i="30"/>
  <c r="R66" i="33"/>
  <c r="C67" i="33"/>
  <c r="G66" i="33"/>
  <c r="I66" i="33"/>
  <c r="S66" i="33"/>
  <c r="AD66" i="33" s="1"/>
  <c r="J65" i="29"/>
  <c r="A65" i="29"/>
  <c r="J65" i="34"/>
  <c r="A65" i="34"/>
  <c r="B65" i="20"/>
  <c r="H65" i="20"/>
  <c r="C72" i="28"/>
  <c r="G71" i="28"/>
  <c r="S71" i="28"/>
  <c r="AD71" i="28" s="1"/>
  <c r="I71" i="28"/>
  <c r="A231" i="25"/>
  <c r="AL71" i="32"/>
  <c r="AK71" i="32"/>
  <c r="AM71" i="32"/>
  <c r="W72" i="32"/>
  <c r="M67" i="32"/>
  <c r="L67" i="32"/>
  <c r="Q68" i="32" s="1"/>
  <c r="U68" i="32"/>
  <c r="AM67" i="33"/>
  <c r="AK67" i="33"/>
  <c r="AL67" i="33"/>
  <c r="W68" i="33"/>
  <c r="L65" i="33"/>
  <c r="Q66" i="33" s="1"/>
  <c r="M65" i="33"/>
  <c r="U66" i="33"/>
  <c r="L69" i="35"/>
  <c r="Q70" i="35" s="1"/>
  <c r="M69" i="35"/>
  <c r="U70" i="35"/>
  <c r="C68" i="35"/>
  <c r="G68" i="35" s="1"/>
  <c r="I67" i="35"/>
  <c r="S67" i="35"/>
  <c r="AD67" i="35" s="1"/>
  <c r="B66" i="35"/>
  <c r="H66" i="35"/>
  <c r="A66" i="35"/>
  <c r="J66" i="35"/>
  <c r="J67" i="31"/>
  <c r="A67" i="31"/>
  <c r="C69" i="31"/>
  <c r="G69" i="31" s="1"/>
  <c r="I68" i="31"/>
  <c r="S68" i="31"/>
  <c r="AD68" i="31" s="1"/>
  <c r="B67" i="31"/>
  <c r="H67" i="31"/>
  <c r="AM68" i="31"/>
  <c r="AK68" i="31"/>
  <c r="AL68" i="31"/>
  <c r="W69" i="31"/>
  <c r="M68" i="31"/>
  <c r="L68" i="31"/>
  <c r="Q69" i="31" s="1"/>
  <c r="U71" i="31"/>
  <c r="AK68" i="29"/>
  <c r="AM68" i="29"/>
  <c r="AL68" i="29"/>
  <c r="W69" i="29"/>
  <c r="L68" i="29"/>
  <c r="Q69" i="29" s="1"/>
  <c r="M68" i="29"/>
  <c r="U71" i="29"/>
  <c r="AK97" i="28"/>
  <c r="AL97" i="28"/>
  <c r="AM97" i="28"/>
  <c r="W98" i="28"/>
  <c r="L67" i="28"/>
  <c r="Q68" i="28" s="1"/>
  <c r="M67" i="28"/>
  <c r="U68" i="28"/>
  <c r="AM72" i="20"/>
  <c r="AK72" i="20"/>
  <c r="AL72" i="20"/>
  <c r="W73" i="20"/>
  <c r="L65" i="20"/>
  <c r="Q66" i="20" s="1"/>
  <c r="M65" i="20"/>
  <c r="U66" i="20"/>
  <c r="U76" i="30"/>
  <c r="AK66" i="30"/>
  <c r="AL66" i="30"/>
  <c r="AM66" i="30"/>
  <c r="W67" i="30"/>
  <c r="L66" i="30"/>
  <c r="Q67" i="30" s="1"/>
  <c r="M66" i="30"/>
  <c r="AL75" i="34"/>
  <c r="AK75" i="34"/>
  <c r="AM75" i="34"/>
  <c r="W76" i="34"/>
  <c r="L67" i="34"/>
  <c r="Q68" i="34" s="1"/>
  <c r="M67" i="34"/>
  <c r="U68" i="34"/>
  <c r="AK77" i="35" l="1"/>
  <c r="AL77" i="35"/>
  <c r="W78" i="35"/>
  <c r="AM77" i="35"/>
  <c r="H71" i="28"/>
  <c r="B71" i="28"/>
  <c r="G67" i="20"/>
  <c r="C68" i="20"/>
  <c r="S67" i="20"/>
  <c r="AD67" i="20" s="1"/>
  <c r="I67" i="20"/>
  <c r="B66" i="32"/>
  <c r="H66" i="32"/>
  <c r="C70" i="30"/>
  <c r="G69" i="30"/>
  <c r="S69" i="30"/>
  <c r="AD69" i="30" s="1"/>
  <c r="I69" i="30"/>
  <c r="C73" i="28"/>
  <c r="G72" i="28"/>
  <c r="S72" i="28"/>
  <c r="AD72" i="28" s="1"/>
  <c r="I72" i="28"/>
  <c r="J66" i="33"/>
  <c r="A66" i="33"/>
  <c r="J66" i="32"/>
  <c r="A66" i="32"/>
  <c r="H68" i="30"/>
  <c r="B68" i="30"/>
  <c r="J66" i="34"/>
  <c r="A66" i="34"/>
  <c r="J66" i="29"/>
  <c r="A66" i="29"/>
  <c r="J71" i="28"/>
  <c r="A71" i="28"/>
  <c r="H66" i="33"/>
  <c r="B66" i="33"/>
  <c r="J66" i="20"/>
  <c r="A66" i="20"/>
  <c r="H66" i="34"/>
  <c r="B66" i="34"/>
  <c r="B66" i="29"/>
  <c r="H66" i="29"/>
  <c r="R67" i="33"/>
  <c r="G67" i="33"/>
  <c r="C68" i="33"/>
  <c r="I67" i="33"/>
  <c r="S67" i="33"/>
  <c r="AD67" i="33" s="1"/>
  <c r="H66" i="20"/>
  <c r="B66" i="20"/>
  <c r="R67" i="32"/>
  <c r="C68" i="32"/>
  <c r="G67" i="32"/>
  <c r="I67" i="32"/>
  <c r="S67" i="32"/>
  <c r="AD67" i="32" s="1"/>
  <c r="J68" i="30"/>
  <c r="A68" i="30"/>
  <c r="G67" i="34"/>
  <c r="C68" i="34"/>
  <c r="S67" i="34"/>
  <c r="AD67" i="34" s="1"/>
  <c r="I67" i="34"/>
  <c r="G67" i="29"/>
  <c r="C68" i="29"/>
  <c r="S67" i="29"/>
  <c r="AD67" i="29" s="1"/>
  <c r="I67" i="29"/>
  <c r="A232" i="25"/>
  <c r="AL72" i="32"/>
  <c r="AK72" i="32"/>
  <c r="AM72" i="32"/>
  <c r="W73" i="32"/>
  <c r="M68" i="32"/>
  <c r="L68" i="32"/>
  <c r="Q69" i="32" s="1"/>
  <c r="U69" i="32"/>
  <c r="AK68" i="33"/>
  <c r="AM68" i="33"/>
  <c r="AL68" i="33"/>
  <c r="W69" i="33"/>
  <c r="M66" i="33"/>
  <c r="L66" i="33"/>
  <c r="Q67" i="33" s="1"/>
  <c r="U67" i="33"/>
  <c r="L70" i="35"/>
  <c r="Q71" i="35" s="1"/>
  <c r="M70" i="35"/>
  <c r="U71" i="35"/>
  <c r="H67" i="35"/>
  <c r="B67" i="35"/>
  <c r="J67" i="35"/>
  <c r="A67" i="35"/>
  <c r="I68" i="35"/>
  <c r="C69" i="35"/>
  <c r="G69" i="35" s="1"/>
  <c r="S68" i="35"/>
  <c r="AD68" i="35" s="1"/>
  <c r="H68" i="31"/>
  <c r="B68" i="31"/>
  <c r="J68" i="31"/>
  <c r="A68" i="31"/>
  <c r="C70" i="31"/>
  <c r="G70" i="31" s="1"/>
  <c r="I69" i="31"/>
  <c r="S69" i="31"/>
  <c r="AD69" i="31" s="1"/>
  <c r="AM69" i="31"/>
  <c r="AK69" i="31"/>
  <c r="AL69" i="31"/>
  <c r="W70" i="31"/>
  <c r="M69" i="31"/>
  <c r="L69" i="31"/>
  <c r="Q70" i="31" s="1"/>
  <c r="U72" i="31"/>
  <c r="AK69" i="29"/>
  <c r="AL69" i="29"/>
  <c r="AM69" i="29"/>
  <c r="W70" i="29"/>
  <c r="M69" i="29"/>
  <c r="L69" i="29"/>
  <c r="Q70" i="29" s="1"/>
  <c r="U72" i="29"/>
  <c r="M68" i="28"/>
  <c r="L68" i="28"/>
  <c r="Q69" i="28" s="1"/>
  <c r="U69" i="28"/>
  <c r="AL98" i="28"/>
  <c r="AK98" i="28"/>
  <c r="AM98" i="28"/>
  <c r="W99" i="28"/>
  <c r="M66" i="20"/>
  <c r="L66" i="20"/>
  <c r="Q67" i="20" s="1"/>
  <c r="U67" i="20"/>
  <c r="AK73" i="20"/>
  <c r="AM73" i="20"/>
  <c r="AL73" i="20"/>
  <c r="W74" i="20"/>
  <c r="AM67" i="30"/>
  <c r="AL67" i="30"/>
  <c r="AK67" i="30"/>
  <c r="W68" i="30"/>
  <c r="M67" i="30"/>
  <c r="L67" i="30"/>
  <c r="Q68" i="30" s="1"/>
  <c r="U77" i="30"/>
  <c r="AM76" i="34"/>
  <c r="AL76" i="34"/>
  <c r="AK76" i="34"/>
  <c r="W77" i="34"/>
  <c r="L68" i="34"/>
  <c r="Q69" i="34" s="1"/>
  <c r="M68" i="34"/>
  <c r="U69" i="34"/>
  <c r="W79" i="35" l="1"/>
  <c r="AM78" i="35"/>
  <c r="AL78" i="35"/>
  <c r="AK78" i="35"/>
  <c r="W80" i="35"/>
  <c r="AK80" i="35" s="1"/>
  <c r="C69" i="29"/>
  <c r="G68" i="29"/>
  <c r="I68" i="29"/>
  <c r="S68" i="29"/>
  <c r="AD68" i="29" s="1"/>
  <c r="C69" i="34"/>
  <c r="G68" i="34"/>
  <c r="I68" i="34"/>
  <c r="S68" i="34"/>
  <c r="AD68" i="34" s="1"/>
  <c r="J67" i="33"/>
  <c r="A67" i="33"/>
  <c r="A72" i="28"/>
  <c r="J72" i="28"/>
  <c r="J69" i="30"/>
  <c r="A69" i="30"/>
  <c r="G68" i="20"/>
  <c r="C69" i="20"/>
  <c r="I68" i="20"/>
  <c r="S68" i="20"/>
  <c r="AD68" i="20" s="1"/>
  <c r="B67" i="29"/>
  <c r="H67" i="29"/>
  <c r="H67" i="34"/>
  <c r="B67" i="34"/>
  <c r="A67" i="32"/>
  <c r="J67" i="32"/>
  <c r="R68" i="33"/>
  <c r="C69" i="33"/>
  <c r="G68" i="33"/>
  <c r="I68" i="33"/>
  <c r="S68" i="33"/>
  <c r="AD68" i="33" s="1"/>
  <c r="B67" i="20"/>
  <c r="H67" i="20"/>
  <c r="A67" i="29"/>
  <c r="J67" i="29"/>
  <c r="J67" i="34"/>
  <c r="A67" i="34"/>
  <c r="B67" i="32"/>
  <c r="H67" i="32"/>
  <c r="B67" i="33"/>
  <c r="H67" i="33"/>
  <c r="B72" i="28"/>
  <c r="H72" i="28"/>
  <c r="B69" i="30"/>
  <c r="H69" i="30"/>
  <c r="A67" i="20"/>
  <c r="J67" i="20"/>
  <c r="R68" i="32"/>
  <c r="G68" i="32"/>
  <c r="C69" i="32"/>
  <c r="S68" i="32"/>
  <c r="AD68" i="32" s="1"/>
  <c r="I68" i="32"/>
  <c r="C74" i="28"/>
  <c r="G73" i="28"/>
  <c r="I73" i="28"/>
  <c r="S73" i="28"/>
  <c r="AD73" i="28" s="1"/>
  <c r="G70" i="30"/>
  <c r="C71" i="30"/>
  <c r="I70" i="30"/>
  <c r="S70" i="30"/>
  <c r="AD70" i="30" s="1"/>
  <c r="A233" i="25"/>
  <c r="AL73" i="32"/>
  <c r="AK73" i="32"/>
  <c r="AM73" i="32"/>
  <c r="W74" i="32"/>
  <c r="M69" i="32"/>
  <c r="L69" i="32"/>
  <c r="Q70" i="32" s="1"/>
  <c r="U70" i="32"/>
  <c r="AK69" i="33"/>
  <c r="AM69" i="33"/>
  <c r="AL69" i="33"/>
  <c r="W70" i="33"/>
  <c r="L67" i="33"/>
  <c r="Q68" i="33" s="1"/>
  <c r="M67" i="33"/>
  <c r="U68" i="33"/>
  <c r="L71" i="35"/>
  <c r="Q72" i="35" s="1"/>
  <c r="M71" i="35"/>
  <c r="U72" i="35"/>
  <c r="S69" i="35"/>
  <c r="AD69" i="35" s="1"/>
  <c r="I69" i="35"/>
  <c r="C70" i="35"/>
  <c r="G70" i="35" s="1"/>
  <c r="B68" i="35"/>
  <c r="H68" i="35"/>
  <c r="J68" i="35"/>
  <c r="A68" i="35"/>
  <c r="J69" i="31"/>
  <c r="A69" i="31"/>
  <c r="C71" i="31"/>
  <c r="G71" i="31" s="1"/>
  <c r="I70" i="31"/>
  <c r="S70" i="31"/>
  <c r="AD70" i="31" s="1"/>
  <c r="B69" i="31"/>
  <c r="H69" i="31"/>
  <c r="AM70" i="31"/>
  <c r="AK70" i="31"/>
  <c r="AL70" i="31"/>
  <c r="W71" i="31"/>
  <c r="M70" i="31"/>
  <c r="L70" i="31"/>
  <c r="Q71" i="31" s="1"/>
  <c r="U73" i="31"/>
  <c r="AK70" i="29"/>
  <c r="AM70" i="29"/>
  <c r="AL70" i="29"/>
  <c r="W71" i="29"/>
  <c r="M70" i="29"/>
  <c r="L70" i="29"/>
  <c r="Q71" i="29" s="1"/>
  <c r="U73" i="29"/>
  <c r="L69" i="28"/>
  <c r="Q70" i="28" s="1"/>
  <c r="M69" i="28"/>
  <c r="U70" i="28"/>
  <c r="AL99" i="28"/>
  <c r="AK99" i="28"/>
  <c r="AM99" i="28"/>
  <c r="W100" i="28"/>
  <c r="AM74" i="20"/>
  <c r="AL74" i="20"/>
  <c r="AK74" i="20"/>
  <c r="W75" i="20"/>
  <c r="L67" i="20"/>
  <c r="Q68" i="20" s="1"/>
  <c r="M67" i="20"/>
  <c r="U68" i="20"/>
  <c r="AK68" i="30"/>
  <c r="AM68" i="30"/>
  <c r="AL68" i="30"/>
  <c r="W69" i="30"/>
  <c r="M68" i="30"/>
  <c r="L68" i="30"/>
  <c r="Q69" i="30" s="1"/>
  <c r="U78" i="30"/>
  <c r="AM77" i="34"/>
  <c r="AL77" i="34"/>
  <c r="AK77" i="34"/>
  <c r="W78" i="34"/>
  <c r="L69" i="34"/>
  <c r="Q70" i="34" s="1"/>
  <c r="M69" i="34"/>
  <c r="U70" i="34"/>
  <c r="W81" i="35" l="1"/>
  <c r="AM81" i="35" s="1"/>
  <c r="AM80" i="35"/>
  <c r="AL80" i="35"/>
  <c r="AM79" i="35"/>
  <c r="AL79" i="35"/>
  <c r="AK79" i="35"/>
  <c r="G71" i="30"/>
  <c r="C72" i="30"/>
  <c r="I71" i="30"/>
  <c r="S71" i="30"/>
  <c r="AD71" i="30" s="1"/>
  <c r="H73" i="28"/>
  <c r="B73" i="28"/>
  <c r="R69" i="32"/>
  <c r="C70" i="32"/>
  <c r="G69" i="32"/>
  <c r="I69" i="32"/>
  <c r="S69" i="32"/>
  <c r="AD69" i="32" s="1"/>
  <c r="A68" i="33"/>
  <c r="J68" i="33"/>
  <c r="G69" i="20"/>
  <c r="C70" i="20"/>
  <c r="I69" i="20"/>
  <c r="S69" i="20"/>
  <c r="AD69" i="20" s="1"/>
  <c r="H70" i="30"/>
  <c r="B70" i="30"/>
  <c r="C75" i="28"/>
  <c r="G74" i="28"/>
  <c r="I74" i="28"/>
  <c r="S74" i="28"/>
  <c r="AD74" i="28" s="1"/>
  <c r="H68" i="32"/>
  <c r="B68" i="32"/>
  <c r="H68" i="33"/>
  <c r="B68" i="33"/>
  <c r="H68" i="20"/>
  <c r="B68" i="20"/>
  <c r="J68" i="34"/>
  <c r="A68" i="34"/>
  <c r="J68" i="29"/>
  <c r="A68" i="29"/>
  <c r="A68" i="32"/>
  <c r="J68" i="32"/>
  <c r="R69" i="33"/>
  <c r="G69" i="33"/>
  <c r="C70" i="33"/>
  <c r="I69" i="33"/>
  <c r="S69" i="33"/>
  <c r="AD69" i="33" s="1"/>
  <c r="H68" i="34"/>
  <c r="B68" i="34"/>
  <c r="H68" i="29"/>
  <c r="B68" i="29"/>
  <c r="J70" i="30"/>
  <c r="A70" i="30"/>
  <c r="A73" i="28"/>
  <c r="J73" i="28"/>
  <c r="A68" i="20"/>
  <c r="J68" i="20"/>
  <c r="G69" i="34"/>
  <c r="C70" i="34"/>
  <c r="I69" i="34"/>
  <c r="S69" i="34"/>
  <c r="AD69" i="34" s="1"/>
  <c r="G69" i="29"/>
  <c r="C70" i="29"/>
  <c r="S69" i="29"/>
  <c r="AD69" i="29" s="1"/>
  <c r="I69" i="29"/>
  <c r="A234" i="25"/>
  <c r="AL74" i="32"/>
  <c r="AK74" i="32"/>
  <c r="AM74" i="32"/>
  <c r="W75" i="32"/>
  <c r="M70" i="32"/>
  <c r="L70" i="32"/>
  <c r="Q71" i="32" s="1"/>
  <c r="U71" i="32"/>
  <c r="AM70" i="33"/>
  <c r="AK70" i="33"/>
  <c r="AL70" i="33"/>
  <c r="W71" i="33"/>
  <c r="L68" i="33"/>
  <c r="Q69" i="33" s="1"/>
  <c r="M68" i="33"/>
  <c r="U69" i="33"/>
  <c r="L72" i="35"/>
  <c r="Q73" i="35" s="1"/>
  <c r="M72" i="35"/>
  <c r="U73" i="35"/>
  <c r="H69" i="35"/>
  <c r="B69" i="35"/>
  <c r="J69" i="35"/>
  <c r="A69" i="35"/>
  <c r="S70" i="35"/>
  <c r="AD70" i="35" s="1"/>
  <c r="I70" i="35"/>
  <c r="C71" i="35"/>
  <c r="G71" i="35" s="1"/>
  <c r="B70" i="31"/>
  <c r="H70" i="31"/>
  <c r="A70" i="31"/>
  <c r="J70" i="31"/>
  <c r="C72" i="31"/>
  <c r="G72" i="31" s="1"/>
  <c r="S71" i="31"/>
  <c r="AD71" i="31" s="1"/>
  <c r="I71" i="31"/>
  <c r="AM71" i="31"/>
  <c r="AK71" i="31"/>
  <c r="AL71" i="31"/>
  <c r="W72" i="31"/>
  <c r="M71" i="31"/>
  <c r="L71" i="31"/>
  <c r="Q72" i="31" s="1"/>
  <c r="U74" i="31"/>
  <c r="AK71" i="29"/>
  <c r="AM71" i="29"/>
  <c r="AL71" i="29"/>
  <c r="W72" i="29"/>
  <c r="L71" i="29"/>
  <c r="Q72" i="29" s="1"/>
  <c r="M71" i="29"/>
  <c r="U74" i="29"/>
  <c r="AK100" i="28"/>
  <c r="AM100" i="28"/>
  <c r="AL100" i="28"/>
  <c r="W101" i="28"/>
  <c r="M70" i="28"/>
  <c r="L70" i="28"/>
  <c r="Q71" i="28" s="1"/>
  <c r="U71" i="28"/>
  <c r="AK75" i="20"/>
  <c r="AM75" i="20"/>
  <c r="AL75" i="20"/>
  <c r="W76" i="20"/>
  <c r="L68" i="20"/>
  <c r="Q69" i="20" s="1"/>
  <c r="M68" i="20"/>
  <c r="U69" i="20"/>
  <c r="AK69" i="30"/>
  <c r="AM69" i="30"/>
  <c r="AL69" i="30"/>
  <c r="W70" i="30"/>
  <c r="L69" i="30"/>
  <c r="Q70" i="30" s="1"/>
  <c r="M69" i="30"/>
  <c r="U79" i="30"/>
  <c r="AM78" i="34"/>
  <c r="AL78" i="34"/>
  <c r="AK78" i="34"/>
  <c r="W79" i="34"/>
  <c r="L70" i="34"/>
  <c r="Q71" i="34" s="1"/>
  <c r="M70" i="34"/>
  <c r="U71" i="34"/>
  <c r="AK81" i="35" l="1"/>
  <c r="W82" i="35"/>
  <c r="AK82" i="35" s="1"/>
  <c r="AL81" i="35"/>
  <c r="B69" i="29"/>
  <c r="H69" i="29"/>
  <c r="H69" i="34"/>
  <c r="B69" i="34"/>
  <c r="C76" i="28"/>
  <c r="G75" i="28"/>
  <c r="I75" i="28"/>
  <c r="S75" i="28"/>
  <c r="AD75" i="28" s="1"/>
  <c r="A69" i="20"/>
  <c r="J69" i="20"/>
  <c r="R70" i="32"/>
  <c r="G70" i="32"/>
  <c r="C71" i="32"/>
  <c r="S70" i="32"/>
  <c r="AD70" i="32" s="1"/>
  <c r="I70" i="32"/>
  <c r="J69" i="29"/>
  <c r="A69" i="29"/>
  <c r="J69" i="33"/>
  <c r="A69" i="33"/>
  <c r="C71" i="20"/>
  <c r="G70" i="20"/>
  <c r="I70" i="20"/>
  <c r="S70" i="20"/>
  <c r="AD70" i="20" s="1"/>
  <c r="J71" i="30"/>
  <c r="A71" i="30"/>
  <c r="J69" i="34"/>
  <c r="A69" i="34"/>
  <c r="R70" i="33"/>
  <c r="C71" i="33"/>
  <c r="G70" i="33"/>
  <c r="I70" i="33"/>
  <c r="S70" i="33"/>
  <c r="AD70" i="33" s="1"/>
  <c r="A74" i="28"/>
  <c r="J74" i="28"/>
  <c r="B69" i="20"/>
  <c r="H69" i="20"/>
  <c r="J69" i="32"/>
  <c r="A69" i="32"/>
  <c r="G72" i="30"/>
  <c r="C73" i="30"/>
  <c r="I72" i="30"/>
  <c r="S72" i="30"/>
  <c r="AD72" i="30" s="1"/>
  <c r="C71" i="29"/>
  <c r="G70" i="29"/>
  <c r="I70" i="29"/>
  <c r="S70" i="29"/>
  <c r="AD70" i="29" s="1"/>
  <c r="C71" i="34"/>
  <c r="I70" i="34"/>
  <c r="G70" i="34"/>
  <c r="S70" i="34"/>
  <c r="AD70" i="34" s="1"/>
  <c r="H69" i="33"/>
  <c r="B69" i="33"/>
  <c r="H74" i="28"/>
  <c r="B74" i="28"/>
  <c r="H69" i="32"/>
  <c r="B69" i="32"/>
  <c r="H71" i="30"/>
  <c r="B71" i="30"/>
  <c r="A235" i="25"/>
  <c r="AL75" i="32"/>
  <c r="AM75" i="32"/>
  <c r="AK75" i="32"/>
  <c r="W76" i="32"/>
  <c r="L71" i="32"/>
  <c r="Q72" i="32" s="1"/>
  <c r="M71" i="32"/>
  <c r="U72" i="32"/>
  <c r="AM71" i="33"/>
  <c r="AL71" i="33"/>
  <c r="AK71" i="33"/>
  <c r="W72" i="33"/>
  <c r="M69" i="33"/>
  <c r="L69" i="33"/>
  <c r="Q70" i="33" s="1"/>
  <c r="U70" i="33"/>
  <c r="M73" i="35"/>
  <c r="L73" i="35"/>
  <c r="Q74" i="35" s="1"/>
  <c r="U74" i="35"/>
  <c r="A70" i="35"/>
  <c r="J70" i="35"/>
  <c r="C72" i="35"/>
  <c r="G72" i="35" s="1"/>
  <c r="I71" i="35"/>
  <c r="S71" i="35"/>
  <c r="AD71" i="35" s="1"/>
  <c r="B70" i="35"/>
  <c r="H70" i="35"/>
  <c r="C73" i="31"/>
  <c r="G73" i="31" s="1"/>
  <c r="I72" i="31"/>
  <c r="S72" i="31"/>
  <c r="AD72" i="31" s="1"/>
  <c r="J71" i="31"/>
  <c r="A71" i="31"/>
  <c r="H71" i="31"/>
  <c r="B71" i="31"/>
  <c r="AM72" i="31"/>
  <c r="AK72" i="31"/>
  <c r="AL72" i="31"/>
  <c r="W73" i="31"/>
  <c r="M72" i="31"/>
  <c r="L72" i="31"/>
  <c r="Q73" i="31" s="1"/>
  <c r="U75" i="31"/>
  <c r="AL72" i="29"/>
  <c r="AK72" i="29"/>
  <c r="AM72" i="29"/>
  <c r="W73" i="29"/>
  <c r="L72" i="29"/>
  <c r="Q73" i="29" s="1"/>
  <c r="M72" i="29"/>
  <c r="U75" i="29"/>
  <c r="AM101" i="28"/>
  <c r="AK101" i="28"/>
  <c r="AL101" i="28"/>
  <c r="W102" i="28"/>
  <c r="L71" i="28"/>
  <c r="Q72" i="28" s="1"/>
  <c r="M71" i="28"/>
  <c r="U72" i="28"/>
  <c r="AL76" i="20"/>
  <c r="AK76" i="20"/>
  <c r="AM76" i="20"/>
  <c r="W77" i="20"/>
  <c r="L69" i="20"/>
  <c r="Q70" i="20" s="1"/>
  <c r="M69" i="20"/>
  <c r="U70" i="20"/>
  <c r="AM70" i="30"/>
  <c r="AL70" i="30"/>
  <c r="AK70" i="30"/>
  <c r="W71" i="30"/>
  <c r="M70" i="30"/>
  <c r="L70" i="30"/>
  <c r="Q71" i="30" s="1"/>
  <c r="U80" i="30"/>
  <c r="AM79" i="34"/>
  <c r="AL79" i="34"/>
  <c r="AK79" i="34"/>
  <c r="W80" i="34"/>
  <c r="L71" i="34"/>
  <c r="Q72" i="34" s="1"/>
  <c r="M71" i="34"/>
  <c r="U72" i="34"/>
  <c r="AM82" i="35" l="1"/>
  <c r="AL82" i="35"/>
  <c r="W83" i="35"/>
  <c r="AK83" i="35" s="1"/>
  <c r="J70" i="34"/>
  <c r="A70" i="34"/>
  <c r="B70" i="29"/>
  <c r="H70" i="29"/>
  <c r="C74" i="30"/>
  <c r="G73" i="30"/>
  <c r="I73" i="30"/>
  <c r="S73" i="30"/>
  <c r="AD73" i="30" s="1"/>
  <c r="G71" i="20"/>
  <c r="C72" i="20"/>
  <c r="I71" i="20"/>
  <c r="S71" i="20"/>
  <c r="AD71" i="20" s="1"/>
  <c r="B70" i="32"/>
  <c r="H70" i="32"/>
  <c r="G71" i="34"/>
  <c r="C72" i="34"/>
  <c r="S71" i="34"/>
  <c r="AD71" i="34" s="1"/>
  <c r="I71" i="34"/>
  <c r="G71" i="29"/>
  <c r="C72" i="29"/>
  <c r="I71" i="29"/>
  <c r="S71" i="29"/>
  <c r="AD71" i="29" s="1"/>
  <c r="B72" i="30"/>
  <c r="H72" i="30"/>
  <c r="J70" i="33"/>
  <c r="A70" i="33"/>
  <c r="J70" i="32"/>
  <c r="A70" i="32"/>
  <c r="J75" i="28"/>
  <c r="A75" i="28"/>
  <c r="H70" i="33"/>
  <c r="B70" i="33"/>
  <c r="A70" i="20"/>
  <c r="J70" i="20"/>
  <c r="H75" i="28"/>
  <c r="B75" i="28"/>
  <c r="H70" i="34"/>
  <c r="B70" i="34"/>
  <c r="A70" i="29"/>
  <c r="J70" i="29"/>
  <c r="A72" i="30"/>
  <c r="J72" i="30"/>
  <c r="R71" i="33"/>
  <c r="G71" i="33"/>
  <c r="C72" i="33"/>
  <c r="S71" i="33"/>
  <c r="AD71" i="33" s="1"/>
  <c r="I71" i="33"/>
  <c r="B70" i="20"/>
  <c r="H70" i="20"/>
  <c r="R71" i="32"/>
  <c r="C72" i="32"/>
  <c r="G71" i="32"/>
  <c r="S71" i="32"/>
  <c r="AD71" i="32" s="1"/>
  <c r="I71" i="32"/>
  <c r="C77" i="28"/>
  <c r="G76" i="28"/>
  <c r="S76" i="28"/>
  <c r="AD76" i="28" s="1"/>
  <c r="I76" i="28"/>
  <c r="A236" i="25"/>
  <c r="AL76" i="32"/>
  <c r="AM76" i="32"/>
  <c r="AK76" i="32"/>
  <c r="W77" i="32"/>
  <c r="M72" i="32"/>
  <c r="L72" i="32"/>
  <c r="Q73" i="32" s="1"/>
  <c r="U73" i="32"/>
  <c r="AK72" i="33"/>
  <c r="AM72" i="33"/>
  <c r="AL72" i="33"/>
  <c r="W73" i="33"/>
  <c r="M70" i="33"/>
  <c r="L70" i="33"/>
  <c r="Q71" i="33" s="1"/>
  <c r="U71" i="33"/>
  <c r="L74" i="35"/>
  <c r="Q75" i="35" s="1"/>
  <c r="M74" i="35"/>
  <c r="U75" i="35"/>
  <c r="A71" i="35"/>
  <c r="J71" i="35"/>
  <c r="H71" i="35"/>
  <c r="B71" i="35"/>
  <c r="S72" i="35"/>
  <c r="AD72" i="35" s="1"/>
  <c r="I72" i="35"/>
  <c r="C73" i="35"/>
  <c r="G73" i="35" s="1"/>
  <c r="J72" i="31"/>
  <c r="A72" i="31"/>
  <c r="C74" i="31"/>
  <c r="G74" i="31" s="1"/>
  <c r="S73" i="31"/>
  <c r="AD73" i="31" s="1"/>
  <c r="I73" i="31"/>
  <c r="H72" i="31"/>
  <c r="B72" i="31"/>
  <c r="AK73" i="31"/>
  <c r="AM73" i="31"/>
  <c r="AL73" i="31"/>
  <c r="W74" i="31"/>
  <c r="M73" i="31"/>
  <c r="L73" i="31"/>
  <c r="Q74" i="31" s="1"/>
  <c r="U76" i="31"/>
  <c r="AK73" i="29"/>
  <c r="AL73" i="29"/>
  <c r="AM73" i="29"/>
  <c r="W74" i="29"/>
  <c r="M73" i="29"/>
  <c r="L73" i="29"/>
  <c r="Q74" i="29" s="1"/>
  <c r="U76" i="29"/>
  <c r="AM102" i="28"/>
  <c r="AK102" i="28"/>
  <c r="AL102" i="28"/>
  <c r="W103" i="28"/>
  <c r="M72" i="28"/>
  <c r="L72" i="28"/>
  <c r="Q73" i="28" s="1"/>
  <c r="U73" i="28"/>
  <c r="M70" i="20"/>
  <c r="L70" i="20"/>
  <c r="Q71" i="20" s="1"/>
  <c r="U71" i="20"/>
  <c r="AL77" i="20"/>
  <c r="AK77" i="20"/>
  <c r="AM77" i="20"/>
  <c r="W78" i="20"/>
  <c r="AK71" i="30"/>
  <c r="AM71" i="30"/>
  <c r="AL71" i="30"/>
  <c r="W72" i="30"/>
  <c r="M71" i="30"/>
  <c r="L71" i="30"/>
  <c r="Q72" i="30" s="1"/>
  <c r="U81" i="30"/>
  <c r="AL80" i="34"/>
  <c r="AM80" i="34"/>
  <c r="AK80" i="34"/>
  <c r="W81" i="34"/>
  <c r="L72" i="34"/>
  <c r="Q73" i="34" s="1"/>
  <c r="M72" i="34"/>
  <c r="U73" i="34"/>
  <c r="AM83" i="35" l="1"/>
  <c r="W84" i="35"/>
  <c r="AL84" i="35" s="1"/>
  <c r="AL83" i="35"/>
  <c r="H76" i="28"/>
  <c r="B76" i="28"/>
  <c r="H71" i="32"/>
  <c r="B71" i="32"/>
  <c r="H71" i="33"/>
  <c r="B71" i="33"/>
  <c r="C73" i="29"/>
  <c r="G72" i="29"/>
  <c r="S72" i="29"/>
  <c r="AD72" i="29" s="1"/>
  <c r="I72" i="29"/>
  <c r="C73" i="34"/>
  <c r="G72" i="34"/>
  <c r="I72" i="34"/>
  <c r="S72" i="34"/>
  <c r="AD72" i="34" s="1"/>
  <c r="C78" i="28"/>
  <c r="G77" i="28"/>
  <c r="I77" i="28"/>
  <c r="S77" i="28"/>
  <c r="AD77" i="28" s="1"/>
  <c r="R72" i="32"/>
  <c r="G72" i="32"/>
  <c r="C73" i="32"/>
  <c r="I72" i="32"/>
  <c r="S72" i="32"/>
  <c r="AD72" i="32" s="1"/>
  <c r="J71" i="33"/>
  <c r="A71" i="33"/>
  <c r="B71" i="29"/>
  <c r="H71" i="29"/>
  <c r="B71" i="34"/>
  <c r="H71" i="34"/>
  <c r="A71" i="20"/>
  <c r="J71" i="20"/>
  <c r="J73" i="30"/>
  <c r="A73" i="30"/>
  <c r="J76" i="28"/>
  <c r="A76" i="28"/>
  <c r="A71" i="32"/>
  <c r="J71" i="32"/>
  <c r="J71" i="34"/>
  <c r="A71" i="34"/>
  <c r="G72" i="20"/>
  <c r="C73" i="20"/>
  <c r="I72" i="20"/>
  <c r="S72" i="20"/>
  <c r="AD72" i="20" s="1"/>
  <c r="H73" i="30"/>
  <c r="B73" i="30"/>
  <c r="R72" i="33"/>
  <c r="C73" i="33"/>
  <c r="G72" i="33"/>
  <c r="S72" i="33"/>
  <c r="AD72" i="33" s="1"/>
  <c r="I72" i="33"/>
  <c r="A71" i="29"/>
  <c r="J71" i="29"/>
  <c r="H71" i="20"/>
  <c r="B71" i="20"/>
  <c r="G74" i="30"/>
  <c r="C75" i="30"/>
  <c r="I74" i="30"/>
  <c r="S74" i="30"/>
  <c r="AD74" i="30" s="1"/>
  <c r="A237" i="25"/>
  <c r="L73" i="32"/>
  <c r="Q74" i="32" s="1"/>
  <c r="M73" i="32"/>
  <c r="U74" i="32"/>
  <c r="AK77" i="32"/>
  <c r="AM77" i="32"/>
  <c r="AL77" i="32"/>
  <c r="W78" i="32"/>
  <c r="AL73" i="33"/>
  <c r="AK73" i="33"/>
  <c r="AM73" i="33"/>
  <c r="W74" i="33"/>
  <c r="L71" i="33"/>
  <c r="Q72" i="33" s="1"/>
  <c r="M71" i="33"/>
  <c r="U72" i="33"/>
  <c r="L75" i="35"/>
  <c r="Q76" i="35" s="1"/>
  <c r="M75" i="35"/>
  <c r="U76" i="35"/>
  <c r="S73" i="35"/>
  <c r="AD73" i="35" s="1"/>
  <c r="C74" i="35"/>
  <c r="G74" i="35" s="1"/>
  <c r="I73" i="35"/>
  <c r="H72" i="35"/>
  <c r="B72" i="35"/>
  <c r="A72" i="35"/>
  <c r="J72" i="35"/>
  <c r="H73" i="31"/>
  <c r="B73" i="31"/>
  <c r="J73" i="31"/>
  <c r="A73" i="31"/>
  <c r="C75" i="31"/>
  <c r="G75" i="31" s="1"/>
  <c r="S74" i="31"/>
  <c r="AD74" i="31" s="1"/>
  <c r="I74" i="31"/>
  <c r="AM74" i="31"/>
  <c r="AK74" i="31"/>
  <c r="AL74" i="31"/>
  <c r="W75" i="31"/>
  <c r="M74" i="31"/>
  <c r="L74" i="31"/>
  <c r="Q75" i="31" s="1"/>
  <c r="U77" i="31"/>
  <c r="AM74" i="29"/>
  <c r="AK74" i="29"/>
  <c r="AL74" i="29"/>
  <c r="W75" i="29"/>
  <c r="L74" i="29"/>
  <c r="Q75" i="29" s="1"/>
  <c r="M74" i="29"/>
  <c r="U77" i="29"/>
  <c r="AK103" i="28"/>
  <c r="AM103" i="28"/>
  <c r="AL103" i="28"/>
  <c r="W104" i="28"/>
  <c r="M73" i="28"/>
  <c r="L73" i="28"/>
  <c r="Q74" i="28" s="1"/>
  <c r="U74" i="28"/>
  <c r="AM78" i="20"/>
  <c r="AL78" i="20"/>
  <c r="AK78" i="20"/>
  <c r="W79" i="20"/>
  <c r="L71" i="20"/>
  <c r="Q72" i="20" s="1"/>
  <c r="M71" i="20"/>
  <c r="U72" i="20"/>
  <c r="AL72" i="30"/>
  <c r="AK72" i="30"/>
  <c r="AM72" i="30"/>
  <c r="W73" i="30"/>
  <c r="M72" i="30"/>
  <c r="L72" i="30"/>
  <c r="Q73" i="30" s="1"/>
  <c r="U82" i="30"/>
  <c r="AM81" i="34"/>
  <c r="AL81" i="34"/>
  <c r="AK81" i="34"/>
  <c r="W82" i="34"/>
  <c r="L73" i="34"/>
  <c r="Q74" i="34" s="1"/>
  <c r="M73" i="34"/>
  <c r="U74" i="34"/>
  <c r="W85" i="35" l="1"/>
  <c r="AK85" i="35" s="1"/>
  <c r="AK84" i="35"/>
  <c r="AM84" i="35"/>
  <c r="H74" i="30"/>
  <c r="B74" i="30"/>
  <c r="R73" i="33"/>
  <c r="G73" i="33"/>
  <c r="C74" i="33"/>
  <c r="S73" i="33"/>
  <c r="AD73" i="33" s="1"/>
  <c r="I73" i="33"/>
  <c r="C79" i="28"/>
  <c r="G78" i="28"/>
  <c r="I78" i="28"/>
  <c r="S78" i="28"/>
  <c r="AD78" i="28" s="1"/>
  <c r="H72" i="34"/>
  <c r="B72" i="34"/>
  <c r="H72" i="29"/>
  <c r="B72" i="29"/>
  <c r="J72" i="33"/>
  <c r="A72" i="33"/>
  <c r="A72" i="20"/>
  <c r="J72" i="20"/>
  <c r="J72" i="32"/>
  <c r="A72" i="32"/>
  <c r="G73" i="34"/>
  <c r="C74" i="34"/>
  <c r="I73" i="34"/>
  <c r="S73" i="34"/>
  <c r="AD73" i="34" s="1"/>
  <c r="G73" i="29"/>
  <c r="C74" i="29"/>
  <c r="I73" i="29"/>
  <c r="S73" i="29"/>
  <c r="AD73" i="29" s="1"/>
  <c r="A74" i="30"/>
  <c r="J74" i="30"/>
  <c r="G73" i="20"/>
  <c r="C74" i="20"/>
  <c r="S73" i="20"/>
  <c r="AD73" i="20" s="1"/>
  <c r="I73" i="20"/>
  <c r="R73" i="32"/>
  <c r="C74" i="32"/>
  <c r="G73" i="32"/>
  <c r="S73" i="32"/>
  <c r="AD73" i="32" s="1"/>
  <c r="I73" i="32"/>
  <c r="J77" i="28"/>
  <c r="A77" i="28"/>
  <c r="A72" i="29"/>
  <c r="J72" i="29"/>
  <c r="G75" i="30"/>
  <c r="C76" i="30"/>
  <c r="I75" i="30"/>
  <c r="S75" i="30"/>
  <c r="AD75" i="30" s="1"/>
  <c r="H72" i="33"/>
  <c r="B72" i="33"/>
  <c r="H72" i="20"/>
  <c r="B72" i="20"/>
  <c r="H72" i="32"/>
  <c r="B72" i="32"/>
  <c r="H77" i="28"/>
  <c r="B77" i="28"/>
  <c r="J72" i="34"/>
  <c r="A72" i="34"/>
  <c r="A238" i="25"/>
  <c r="M74" i="32"/>
  <c r="L74" i="32"/>
  <c r="Q75" i="32" s="1"/>
  <c r="U75" i="32"/>
  <c r="AL78" i="32"/>
  <c r="AM78" i="32"/>
  <c r="AK78" i="32"/>
  <c r="W79" i="32"/>
  <c r="AL74" i="33"/>
  <c r="AM74" i="33"/>
  <c r="AK74" i="33"/>
  <c r="W75" i="33"/>
  <c r="M72" i="33"/>
  <c r="L72" i="33"/>
  <c r="Q73" i="33" s="1"/>
  <c r="U73" i="33"/>
  <c r="M76" i="35"/>
  <c r="L76" i="35"/>
  <c r="Q77" i="35" s="1"/>
  <c r="U77" i="35"/>
  <c r="AM85" i="35"/>
  <c r="W86" i="35"/>
  <c r="C75" i="35"/>
  <c r="G75" i="35" s="1"/>
  <c r="I74" i="35"/>
  <c r="S74" i="35"/>
  <c r="AD74" i="35" s="1"/>
  <c r="A73" i="35"/>
  <c r="J73" i="35"/>
  <c r="H73" i="35"/>
  <c r="B73" i="35"/>
  <c r="B74" i="31"/>
  <c r="H74" i="31"/>
  <c r="C76" i="31"/>
  <c r="G76" i="31" s="1"/>
  <c r="S75" i="31"/>
  <c r="AD75" i="31" s="1"/>
  <c r="I75" i="31"/>
  <c r="J74" i="31"/>
  <c r="A74" i="31"/>
  <c r="AK75" i="31"/>
  <c r="AM75" i="31"/>
  <c r="AL75" i="31"/>
  <c r="W76" i="31"/>
  <c r="M75" i="31"/>
  <c r="L75" i="31"/>
  <c r="Q76" i="31" s="1"/>
  <c r="U78" i="31"/>
  <c r="U78" i="29"/>
  <c r="AL75" i="29"/>
  <c r="AM75" i="29"/>
  <c r="AK75" i="29"/>
  <c r="W76" i="29"/>
  <c r="L75" i="29"/>
  <c r="Q76" i="29" s="1"/>
  <c r="M75" i="29"/>
  <c r="AM104" i="28"/>
  <c r="AK104" i="28"/>
  <c r="AL104" i="28"/>
  <c r="W105" i="28"/>
  <c r="M74" i="28"/>
  <c r="L74" i="28"/>
  <c r="Q75" i="28" s="1"/>
  <c r="U75" i="28"/>
  <c r="AM79" i="20"/>
  <c r="AL79" i="20"/>
  <c r="AK79" i="20"/>
  <c r="W80" i="20"/>
  <c r="M72" i="20"/>
  <c r="L72" i="20"/>
  <c r="Q73" i="20" s="1"/>
  <c r="U73" i="20"/>
  <c r="AK73" i="30"/>
  <c r="AM73" i="30"/>
  <c r="AL73" i="30"/>
  <c r="W74" i="30"/>
  <c r="L73" i="30"/>
  <c r="Q74" i="30" s="1"/>
  <c r="M73" i="30"/>
  <c r="U83" i="30"/>
  <c r="AL82" i="34"/>
  <c r="AK82" i="34"/>
  <c r="AM82" i="34"/>
  <c r="W83" i="34"/>
  <c r="L74" i="34"/>
  <c r="Q75" i="34" s="1"/>
  <c r="M74" i="34"/>
  <c r="U75" i="34"/>
  <c r="AL85" i="35" l="1"/>
  <c r="J73" i="32"/>
  <c r="A73" i="32"/>
  <c r="H73" i="20"/>
  <c r="B73" i="20"/>
  <c r="J73" i="29"/>
  <c r="A73" i="29"/>
  <c r="J73" i="34"/>
  <c r="A73" i="34"/>
  <c r="C80" i="28"/>
  <c r="G79" i="28"/>
  <c r="I79" i="28"/>
  <c r="S79" i="28"/>
  <c r="AD79" i="28" s="1"/>
  <c r="H73" i="33"/>
  <c r="B73" i="33"/>
  <c r="A75" i="30"/>
  <c r="J75" i="30"/>
  <c r="J73" i="20"/>
  <c r="A73" i="20"/>
  <c r="C75" i="29"/>
  <c r="G74" i="29"/>
  <c r="I74" i="29"/>
  <c r="S74" i="29"/>
  <c r="AD74" i="29" s="1"/>
  <c r="C75" i="34"/>
  <c r="G74" i="34"/>
  <c r="I74" i="34"/>
  <c r="S74" i="34"/>
  <c r="AD74" i="34" s="1"/>
  <c r="A73" i="33"/>
  <c r="J73" i="33"/>
  <c r="G76" i="30"/>
  <c r="C77" i="30"/>
  <c r="I76" i="30"/>
  <c r="S76" i="30"/>
  <c r="AD76" i="30" s="1"/>
  <c r="B73" i="32"/>
  <c r="H73" i="32"/>
  <c r="B73" i="29"/>
  <c r="H73" i="29"/>
  <c r="B73" i="34"/>
  <c r="H73" i="34"/>
  <c r="J78" i="28"/>
  <c r="A78" i="28"/>
  <c r="H75" i="30"/>
  <c r="B75" i="30"/>
  <c r="R74" i="32"/>
  <c r="G74" i="32"/>
  <c r="C75" i="32"/>
  <c r="S74" i="32"/>
  <c r="AD74" i="32" s="1"/>
  <c r="I74" i="32"/>
  <c r="C75" i="20"/>
  <c r="G74" i="20"/>
  <c r="I74" i="20"/>
  <c r="S74" i="20"/>
  <c r="AD74" i="20" s="1"/>
  <c r="H78" i="28"/>
  <c r="B78" i="28"/>
  <c r="R74" i="33"/>
  <c r="C75" i="33"/>
  <c r="G74" i="33"/>
  <c r="S74" i="33"/>
  <c r="AD74" i="33" s="1"/>
  <c r="I74" i="33"/>
  <c r="A239" i="25"/>
  <c r="AK79" i="32"/>
  <c r="AL79" i="32"/>
  <c r="AM79" i="32"/>
  <c r="W80" i="32"/>
  <c r="M75" i="32"/>
  <c r="L75" i="32"/>
  <c r="Q76" i="32" s="1"/>
  <c r="U76" i="32"/>
  <c r="AK75" i="33"/>
  <c r="AM75" i="33"/>
  <c r="AL75" i="33"/>
  <c r="W76" i="33"/>
  <c r="M73" i="33"/>
  <c r="L73" i="33"/>
  <c r="Q74" i="33" s="1"/>
  <c r="U74" i="33"/>
  <c r="M77" i="35"/>
  <c r="L77" i="35"/>
  <c r="Q78" i="35" s="1"/>
  <c r="U78" i="35"/>
  <c r="AM86" i="35"/>
  <c r="AL86" i="35"/>
  <c r="AK86" i="35"/>
  <c r="W87" i="35"/>
  <c r="A74" i="35"/>
  <c r="J74" i="35"/>
  <c r="H74" i="35"/>
  <c r="B74" i="35"/>
  <c r="I75" i="35"/>
  <c r="C76" i="35"/>
  <c r="G76" i="35" s="1"/>
  <c r="S75" i="35"/>
  <c r="AD75" i="35" s="1"/>
  <c r="J75" i="31"/>
  <c r="A75" i="31"/>
  <c r="H75" i="31"/>
  <c r="B75" i="31"/>
  <c r="C77" i="31"/>
  <c r="G77" i="31" s="1"/>
  <c r="S76" i="31"/>
  <c r="AD76" i="31" s="1"/>
  <c r="I76" i="31"/>
  <c r="AM76" i="31"/>
  <c r="AK76" i="31"/>
  <c r="AL76" i="31"/>
  <c r="W77" i="31"/>
  <c r="L76" i="31"/>
  <c r="Q77" i="31" s="1"/>
  <c r="M76" i="31"/>
  <c r="U79" i="31"/>
  <c r="AK76" i="29"/>
  <c r="AM76" i="29"/>
  <c r="AL76" i="29"/>
  <c r="W77" i="29"/>
  <c r="M76" i="29"/>
  <c r="L76" i="29"/>
  <c r="Q77" i="29" s="1"/>
  <c r="U79" i="29"/>
  <c r="AM105" i="28"/>
  <c r="AL105" i="28"/>
  <c r="AK105" i="28"/>
  <c r="W106" i="28"/>
  <c r="L75" i="28"/>
  <c r="Q76" i="28" s="1"/>
  <c r="M75" i="28"/>
  <c r="U76" i="28"/>
  <c r="AM80" i="20"/>
  <c r="AL80" i="20"/>
  <c r="AK80" i="20"/>
  <c r="W81" i="20"/>
  <c r="M73" i="20"/>
  <c r="L73" i="20"/>
  <c r="Q74" i="20" s="1"/>
  <c r="U74" i="20"/>
  <c r="U84" i="30"/>
  <c r="AL74" i="30"/>
  <c r="AM74" i="30"/>
  <c r="AK74" i="30"/>
  <c r="W75" i="30"/>
  <c r="M74" i="30"/>
  <c r="L74" i="30"/>
  <c r="Q75" i="30" s="1"/>
  <c r="AL83" i="34"/>
  <c r="AM83" i="34"/>
  <c r="AK83" i="34"/>
  <c r="W84" i="34"/>
  <c r="L75" i="34"/>
  <c r="Q76" i="34" s="1"/>
  <c r="M75" i="34"/>
  <c r="U76" i="34"/>
  <c r="H74" i="33" l="1"/>
  <c r="B74" i="33"/>
  <c r="G75" i="20"/>
  <c r="C76" i="20"/>
  <c r="S75" i="20"/>
  <c r="AD75" i="20" s="1"/>
  <c r="I75" i="20"/>
  <c r="F75" i="20"/>
  <c r="R75" i="20" s="1"/>
  <c r="B74" i="32"/>
  <c r="H74" i="32"/>
  <c r="H74" i="34"/>
  <c r="B74" i="34"/>
  <c r="H74" i="29"/>
  <c r="B74" i="29"/>
  <c r="R75" i="33"/>
  <c r="G75" i="33"/>
  <c r="C76" i="33"/>
  <c r="S75" i="33"/>
  <c r="AD75" i="33" s="1"/>
  <c r="I75" i="33"/>
  <c r="A74" i="32"/>
  <c r="J74" i="32"/>
  <c r="A76" i="30"/>
  <c r="J76" i="30"/>
  <c r="G75" i="34"/>
  <c r="C76" i="34"/>
  <c r="I75" i="34"/>
  <c r="S75" i="34"/>
  <c r="AD75" i="34" s="1"/>
  <c r="G75" i="29"/>
  <c r="C76" i="29"/>
  <c r="I75" i="29"/>
  <c r="S75" i="29"/>
  <c r="AD75" i="29" s="1"/>
  <c r="A79" i="28"/>
  <c r="J79" i="28"/>
  <c r="A74" i="33"/>
  <c r="J74" i="33"/>
  <c r="A74" i="20"/>
  <c r="J74" i="20"/>
  <c r="C78" i="30"/>
  <c r="G77" i="30"/>
  <c r="I77" i="30"/>
  <c r="S77" i="30"/>
  <c r="AD77" i="30" s="1"/>
  <c r="H79" i="28"/>
  <c r="B79" i="28"/>
  <c r="B74" i="20"/>
  <c r="H74" i="20"/>
  <c r="R75" i="32"/>
  <c r="C76" i="32"/>
  <c r="G75" i="32"/>
  <c r="I75" i="32"/>
  <c r="S75" i="32"/>
  <c r="AD75" i="32" s="1"/>
  <c r="B76" i="30"/>
  <c r="H76" i="30"/>
  <c r="J74" i="34"/>
  <c r="A74" i="34"/>
  <c r="J74" i="29"/>
  <c r="A74" i="29"/>
  <c r="G80" i="28"/>
  <c r="C81" i="28"/>
  <c r="I80" i="28"/>
  <c r="S80" i="28"/>
  <c r="AD80" i="28" s="1"/>
  <c r="A240" i="25"/>
  <c r="AM80" i="32"/>
  <c r="AL80" i="32"/>
  <c r="AK80" i="32"/>
  <c r="W81" i="32"/>
  <c r="L76" i="32"/>
  <c r="Q77" i="32" s="1"/>
  <c r="M76" i="32"/>
  <c r="U77" i="32"/>
  <c r="AM76" i="33"/>
  <c r="AL76" i="33"/>
  <c r="AK76" i="33"/>
  <c r="W77" i="33"/>
  <c r="L74" i="33"/>
  <c r="Q75" i="33" s="1"/>
  <c r="M74" i="33"/>
  <c r="U75" i="33"/>
  <c r="AM87" i="35"/>
  <c r="AL87" i="35"/>
  <c r="AK87" i="35"/>
  <c r="W88" i="35"/>
  <c r="L78" i="35"/>
  <c r="Q79" i="35" s="1"/>
  <c r="M78" i="35"/>
  <c r="U79" i="35"/>
  <c r="S76" i="35"/>
  <c r="AD76" i="35" s="1"/>
  <c r="R76" i="35"/>
  <c r="I76" i="35"/>
  <c r="C77" i="35"/>
  <c r="G77" i="35" s="1"/>
  <c r="H75" i="35"/>
  <c r="B75" i="35"/>
  <c r="J75" i="35"/>
  <c r="A75" i="35"/>
  <c r="C78" i="31"/>
  <c r="G78" i="31" s="1"/>
  <c r="S77" i="31"/>
  <c r="AD77" i="31" s="1"/>
  <c r="I77" i="31"/>
  <c r="H76" i="31"/>
  <c r="B76" i="31"/>
  <c r="A76" i="31"/>
  <c r="J76" i="31"/>
  <c r="AM77" i="31"/>
  <c r="AK77" i="31"/>
  <c r="AL77" i="31"/>
  <c r="W78" i="31"/>
  <c r="M77" i="31"/>
  <c r="L77" i="31"/>
  <c r="Q78" i="31" s="1"/>
  <c r="U80" i="31"/>
  <c r="AM77" i="29"/>
  <c r="AL77" i="29"/>
  <c r="AK77" i="29"/>
  <c r="W78" i="29"/>
  <c r="L77" i="29"/>
  <c r="Q78" i="29" s="1"/>
  <c r="M77" i="29"/>
  <c r="U80" i="29"/>
  <c r="AL106" i="28"/>
  <c r="AM106" i="28"/>
  <c r="AK106" i="28"/>
  <c r="W107" i="28"/>
  <c r="M76" i="28"/>
  <c r="L76" i="28"/>
  <c r="Q77" i="28" s="1"/>
  <c r="U77" i="28"/>
  <c r="AL81" i="20"/>
  <c r="AK81" i="20"/>
  <c r="AM81" i="20"/>
  <c r="W82" i="20"/>
  <c r="M74" i="20"/>
  <c r="L74" i="20"/>
  <c r="Q75" i="20" s="1"/>
  <c r="U75" i="20"/>
  <c r="AM75" i="30"/>
  <c r="AL75" i="30"/>
  <c r="AK75" i="30"/>
  <c r="W76" i="30"/>
  <c r="M75" i="30"/>
  <c r="L75" i="30"/>
  <c r="Q76" i="30" s="1"/>
  <c r="U85" i="30"/>
  <c r="AM84" i="34"/>
  <c r="AL84" i="34"/>
  <c r="AK84" i="34"/>
  <c r="W85" i="34"/>
  <c r="L76" i="34"/>
  <c r="Q77" i="34" s="1"/>
  <c r="M76" i="34"/>
  <c r="U77" i="34"/>
  <c r="H80" i="28" l="1"/>
  <c r="B80" i="28"/>
  <c r="J75" i="32"/>
  <c r="A75" i="32"/>
  <c r="C77" i="29"/>
  <c r="G76" i="29"/>
  <c r="S76" i="29"/>
  <c r="AD76" i="29" s="1"/>
  <c r="I76" i="29"/>
  <c r="C77" i="34"/>
  <c r="G76" i="34"/>
  <c r="I76" i="34"/>
  <c r="S76" i="34"/>
  <c r="AD76" i="34" s="1"/>
  <c r="R76" i="33"/>
  <c r="C77" i="33"/>
  <c r="G76" i="33"/>
  <c r="I76" i="33"/>
  <c r="S76" i="33"/>
  <c r="AD76" i="33" s="1"/>
  <c r="G76" i="20"/>
  <c r="C77" i="20"/>
  <c r="I76" i="20"/>
  <c r="S76" i="20"/>
  <c r="AD76" i="20" s="1"/>
  <c r="F76" i="20"/>
  <c r="R76" i="20" s="1"/>
  <c r="H75" i="32"/>
  <c r="B75" i="32"/>
  <c r="A77" i="30"/>
  <c r="J77" i="30"/>
  <c r="B75" i="29"/>
  <c r="H75" i="29"/>
  <c r="H75" i="34"/>
  <c r="B75" i="34"/>
  <c r="H75" i="33"/>
  <c r="B75" i="33"/>
  <c r="B75" i="20"/>
  <c r="H75" i="20"/>
  <c r="A80" i="28"/>
  <c r="J80" i="28"/>
  <c r="R76" i="32"/>
  <c r="G76" i="32"/>
  <c r="C77" i="32"/>
  <c r="I76" i="32"/>
  <c r="S76" i="32"/>
  <c r="AD76" i="32" s="1"/>
  <c r="B77" i="30"/>
  <c r="H77" i="30"/>
  <c r="A75" i="33"/>
  <c r="J75" i="33"/>
  <c r="J75" i="20"/>
  <c r="A75" i="20"/>
  <c r="C82" i="28"/>
  <c r="G81" i="28"/>
  <c r="I81" i="28"/>
  <c r="S81" i="28"/>
  <c r="AD81" i="28" s="1"/>
  <c r="G78" i="30"/>
  <c r="C79" i="30"/>
  <c r="S78" i="30"/>
  <c r="AD78" i="30" s="1"/>
  <c r="I78" i="30"/>
  <c r="A75" i="29"/>
  <c r="J75" i="29"/>
  <c r="J75" i="34"/>
  <c r="A75" i="34"/>
  <c r="A241" i="25"/>
  <c r="R75" i="35"/>
  <c r="AK81" i="32"/>
  <c r="AM81" i="32"/>
  <c r="AL81" i="32"/>
  <c r="W82" i="32"/>
  <c r="L77" i="32"/>
  <c r="Q78" i="32" s="1"/>
  <c r="M77" i="32"/>
  <c r="U78" i="32"/>
  <c r="AK77" i="33"/>
  <c r="AM77" i="33"/>
  <c r="AL77" i="33"/>
  <c r="W78" i="33"/>
  <c r="L75" i="33"/>
  <c r="Q76" i="33" s="1"/>
  <c r="M75" i="33"/>
  <c r="U76" i="33"/>
  <c r="L79" i="35"/>
  <c r="Q80" i="35" s="1"/>
  <c r="M79" i="35"/>
  <c r="U80" i="35"/>
  <c r="AM88" i="35"/>
  <c r="AK88" i="35"/>
  <c r="AL88" i="35"/>
  <c r="W89" i="35"/>
  <c r="H76" i="35"/>
  <c r="B76" i="35"/>
  <c r="J76" i="35"/>
  <c r="A76" i="35"/>
  <c r="S77" i="35"/>
  <c r="AD77" i="35" s="1"/>
  <c r="R77" i="35"/>
  <c r="C78" i="35"/>
  <c r="G78" i="35" s="1"/>
  <c r="I77" i="35"/>
  <c r="C79" i="31"/>
  <c r="G79" i="31" s="1"/>
  <c r="I78" i="31"/>
  <c r="S78" i="31"/>
  <c r="AD78" i="31" s="1"/>
  <c r="B77" i="31"/>
  <c r="H77" i="31"/>
  <c r="A77" i="31"/>
  <c r="J77" i="31"/>
  <c r="AM78" i="31"/>
  <c r="AK78" i="31"/>
  <c r="AL78" i="31"/>
  <c r="W79" i="31"/>
  <c r="M78" i="31"/>
  <c r="L78" i="31"/>
  <c r="Q79" i="31" s="1"/>
  <c r="U81" i="31"/>
  <c r="AM78" i="29"/>
  <c r="AK78" i="29"/>
  <c r="AL78" i="29"/>
  <c r="W79" i="29"/>
  <c r="L78" i="29"/>
  <c r="Q79" i="29" s="1"/>
  <c r="M78" i="29"/>
  <c r="U81" i="29"/>
  <c r="AK107" i="28"/>
  <c r="AL107" i="28"/>
  <c r="AM107" i="28"/>
  <c r="W108" i="28"/>
  <c r="M77" i="28"/>
  <c r="L77" i="28"/>
  <c r="Q78" i="28" s="1"/>
  <c r="U78" i="28"/>
  <c r="AM82" i="20"/>
  <c r="AL82" i="20"/>
  <c r="AK82" i="20"/>
  <c r="W83" i="20"/>
  <c r="L75" i="20"/>
  <c r="Q76" i="20" s="1"/>
  <c r="M75" i="20"/>
  <c r="U76" i="20"/>
  <c r="AK76" i="30"/>
  <c r="AM76" i="30"/>
  <c r="AL76" i="30"/>
  <c r="W77" i="30"/>
  <c r="M76" i="30"/>
  <c r="L76" i="30"/>
  <c r="Q77" i="30" s="1"/>
  <c r="U86" i="30"/>
  <c r="AM85" i="34"/>
  <c r="AK85" i="34"/>
  <c r="AL85" i="34"/>
  <c r="W86" i="34"/>
  <c r="L77" i="34"/>
  <c r="Q78" i="34" s="1"/>
  <c r="M77" i="34"/>
  <c r="U78" i="34"/>
  <c r="H78" i="30" l="1"/>
  <c r="B78" i="30"/>
  <c r="C83" i="28"/>
  <c r="G82" i="28"/>
  <c r="I82" i="28"/>
  <c r="S82" i="28"/>
  <c r="AD82" i="28" s="1"/>
  <c r="J76" i="32"/>
  <c r="A76" i="32"/>
  <c r="A76" i="20"/>
  <c r="J76" i="20"/>
  <c r="A76" i="33"/>
  <c r="J76" i="33"/>
  <c r="J76" i="29"/>
  <c r="A76" i="29"/>
  <c r="A78" i="30"/>
  <c r="J78" i="30"/>
  <c r="R77" i="32"/>
  <c r="C78" i="32"/>
  <c r="G77" i="32"/>
  <c r="I77" i="32"/>
  <c r="S77" i="32"/>
  <c r="AD77" i="32" s="1"/>
  <c r="G77" i="20"/>
  <c r="C78" i="20"/>
  <c r="I77" i="20"/>
  <c r="S77" i="20"/>
  <c r="AD77" i="20" s="1"/>
  <c r="F77" i="20"/>
  <c r="R77" i="20" s="1"/>
  <c r="H76" i="33"/>
  <c r="B76" i="33"/>
  <c r="J76" i="34"/>
  <c r="A76" i="34"/>
  <c r="J81" i="28"/>
  <c r="A81" i="28"/>
  <c r="B76" i="32"/>
  <c r="H76" i="32"/>
  <c r="H76" i="20"/>
  <c r="B76" i="20"/>
  <c r="R77" i="33"/>
  <c r="G77" i="33"/>
  <c r="C78" i="33"/>
  <c r="I77" i="33"/>
  <c r="S77" i="33"/>
  <c r="AD77" i="33" s="1"/>
  <c r="H76" i="34"/>
  <c r="B76" i="34"/>
  <c r="H76" i="29"/>
  <c r="B76" i="29"/>
  <c r="G79" i="30"/>
  <c r="C80" i="30"/>
  <c r="I79" i="30"/>
  <c r="S79" i="30"/>
  <c r="AD79" i="30" s="1"/>
  <c r="H81" i="28"/>
  <c r="B81" i="28"/>
  <c r="G77" i="34"/>
  <c r="C78" i="34"/>
  <c r="I77" i="34"/>
  <c r="S77" i="34"/>
  <c r="AD77" i="34" s="1"/>
  <c r="G77" i="29"/>
  <c r="C78" i="29"/>
  <c r="I77" i="29"/>
  <c r="S77" i="29"/>
  <c r="AD77" i="29" s="1"/>
  <c r="A242" i="25"/>
  <c r="R74" i="35"/>
  <c r="AM82" i="32"/>
  <c r="AL82" i="32"/>
  <c r="AK82" i="32"/>
  <c r="W83" i="32"/>
  <c r="M78" i="32"/>
  <c r="L78" i="32"/>
  <c r="Q79" i="32" s="1"/>
  <c r="U79" i="32"/>
  <c r="AK78" i="33"/>
  <c r="AL78" i="33"/>
  <c r="AM78" i="33"/>
  <c r="W79" i="33"/>
  <c r="M76" i="33"/>
  <c r="L76" i="33"/>
  <c r="Q77" i="33" s="1"/>
  <c r="U77" i="33"/>
  <c r="M80" i="35"/>
  <c r="L80" i="35"/>
  <c r="Q81" i="35" s="1"/>
  <c r="U81" i="35"/>
  <c r="AK89" i="35"/>
  <c r="AL89" i="35"/>
  <c r="AM89" i="35"/>
  <c r="W90" i="35"/>
  <c r="C79" i="35"/>
  <c r="G79" i="35" s="1"/>
  <c r="I78" i="35"/>
  <c r="S78" i="35"/>
  <c r="AD78" i="35" s="1"/>
  <c r="R78" i="35"/>
  <c r="A77" i="35"/>
  <c r="J77" i="35"/>
  <c r="H77" i="35"/>
  <c r="B77" i="35"/>
  <c r="A78" i="31"/>
  <c r="J78" i="31"/>
  <c r="C80" i="31"/>
  <c r="G80" i="31" s="1"/>
  <c r="I79" i="31"/>
  <c r="S79" i="31"/>
  <c r="AD79" i="31" s="1"/>
  <c r="B78" i="31"/>
  <c r="H78" i="31"/>
  <c r="AK79" i="31"/>
  <c r="AM79" i="31"/>
  <c r="AL79" i="31"/>
  <c r="W80" i="31"/>
  <c r="L79" i="31"/>
  <c r="Q80" i="31" s="1"/>
  <c r="M79" i="31"/>
  <c r="U82" i="31"/>
  <c r="AL79" i="29"/>
  <c r="AM79" i="29"/>
  <c r="AK79" i="29"/>
  <c r="W80" i="29"/>
  <c r="L79" i="29"/>
  <c r="Q80" i="29" s="1"/>
  <c r="M79" i="29"/>
  <c r="U82" i="29"/>
  <c r="AK108" i="28"/>
  <c r="AM108" i="28"/>
  <c r="AL108" i="28"/>
  <c r="W109" i="28"/>
  <c r="M78" i="28"/>
  <c r="L78" i="28"/>
  <c r="Q79" i="28" s="1"/>
  <c r="U79" i="28"/>
  <c r="M76" i="20"/>
  <c r="L76" i="20"/>
  <c r="Q77" i="20" s="1"/>
  <c r="U77" i="20"/>
  <c r="AL83" i="20"/>
  <c r="AK83" i="20"/>
  <c r="AM83" i="20"/>
  <c r="W84" i="20"/>
  <c r="AL77" i="30"/>
  <c r="AM77" i="30"/>
  <c r="AK77" i="30"/>
  <c r="W78" i="30"/>
  <c r="M77" i="30"/>
  <c r="L77" i="30"/>
  <c r="Q78" i="30" s="1"/>
  <c r="U87" i="30"/>
  <c r="AM86" i="34"/>
  <c r="AK86" i="34"/>
  <c r="AL86" i="34"/>
  <c r="W87" i="34"/>
  <c r="L78" i="34"/>
  <c r="Q79" i="34" s="1"/>
  <c r="M78" i="34"/>
  <c r="U79" i="34"/>
  <c r="H77" i="29" l="1"/>
  <c r="B77" i="29"/>
  <c r="H77" i="34"/>
  <c r="B77" i="34"/>
  <c r="A79" i="30"/>
  <c r="J79" i="30"/>
  <c r="J77" i="33"/>
  <c r="A77" i="33"/>
  <c r="J77" i="20"/>
  <c r="A77" i="20"/>
  <c r="J77" i="32"/>
  <c r="A77" i="32"/>
  <c r="H82" i="28"/>
  <c r="B82" i="28"/>
  <c r="G80" i="30"/>
  <c r="C81" i="30"/>
  <c r="I80" i="30"/>
  <c r="S80" i="30"/>
  <c r="AD80" i="30" s="1"/>
  <c r="R78" i="33"/>
  <c r="C79" i="33"/>
  <c r="G78" i="33"/>
  <c r="I78" i="33"/>
  <c r="S78" i="33"/>
  <c r="AD78" i="33" s="1"/>
  <c r="C79" i="20"/>
  <c r="G78" i="20"/>
  <c r="I78" i="20"/>
  <c r="S78" i="20"/>
  <c r="AD78" i="20" s="1"/>
  <c r="F78" i="20"/>
  <c r="R78" i="20" s="1"/>
  <c r="H77" i="32"/>
  <c r="B77" i="32"/>
  <c r="C84" i="28"/>
  <c r="G83" i="28"/>
  <c r="I83" i="28"/>
  <c r="S83" i="28"/>
  <c r="AD83" i="28" s="1"/>
  <c r="J77" i="29"/>
  <c r="A77" i="29"/>
  <c r="J77" i="34"/>
  <c r="A77" i="34"/>
  <c r="H79" i="30"/>
  <c r="B79" i="30"/>
  <c r="H77" i="33"/>
  <c r="B77" i="33"/>
  <c r="H77" i="20"/>
  <c r="B77" i="20"/>
  <c r="R78" i="32"/>
  <c r="G78" i="32"/>
  <c r="C79" i="32"/>
  <c r="S78" i="32"/>
  <c r="AD78" i="32" s="1"/>
  <c r="I78" i="32"/>
  <c r="C79" i="29"/>
  <c r="G78" i="29"/>
  <c r="I78" i="29"/>
  <c r="S78" i="29"/>
  <c r="AD78" i="29" s="1"/>
  <c r="C79" i="34"/>
  <c r="I78" i="34"/>
  <c r="S78" i="34"/>
  <c r="AD78" i="34" s="1"/>
  <c r="G78" i="34"/>
  <c r="J82" i="28"/>
  <c r="A82" i="28"/>
  <c r="A243" i="25"/>
  <c r="R73" i="35"/>
  <c r="AL83" i="32"/>
  <c r="AM83" i="32"/>
  <c r="AK83" i="32"/>
  <c r="W84" i="32"/>
  <c r="L79" i="32"/>
  <c r="Q80" i="32" s="1"/>
  <c r="M79" i="32"/>
  <c r="U80" i="32"/>
  <c r="AM79" i="33"/>
  <c r="AL79" i="33"/>
  <c r="AK79" i="33"/>
  <c r="W80" i="33"/>
  <c r="M77" i="33"/>
  <c r="L77" i="33"/>
  <c r="Q78" i="33" s="1"/>
  <c r="U78" i="33"/>
  <c r="AL90" i="35"/>
  <c r="AK90" i="35"/>
  <c r="AM90" i="35"/>
  <c r="W91" i="35"/>
  <c r="L81" i="35"/>
  <c r="Q82" i="35" s="1"/>
  <c r="M81" i="35"/>
  <c r="U82" i="35"/>
  <c r="A78" i="35"/>
  <c r="J78" i="35"/>
  <c r="H78" i="35"/>
  <c r="B78" i="35"/>
  <c r="I79" i="35"/>
  <c r="C80" i="35"/>
  <c r="G80" i="35" s="1"/>
  <c r="S79" i="35"/>
  <c r="AD79" i="35" s="1"/>
  <c r="R79" i="35"/>
  <c r="C81" i="31"/>
  <c r="G81" i="31" s="1"/>
  <c r="I80" i="31"/>
  <c r="S80" i="31"/>
  <c r="AD80" i="31" s="1"/>
  <c r="B79" i="31"/>
  <c r="H79" i="31"/>
  <c r="J79" i="31"/>
  <c r="A79" i="31"/>
  <c r="AK80" i="31"/>
  <c r="AM80" i="31"/>
  <c r="AL80" i="31"/>
  <c r="W81" i="31"/>
  <c r="M80" i="31"/>
  <c r="L80" i="31"/>
  <c r="Q81" i="31" s="1"/>
  <c r="U83" i="31"/>
  <c r="AL80" i="29"/>
  <c r="AK80" i="29"/>
  <c r="AM80" i="29"/>
  <c r="W81" i="29"/>
  <c r="L80" i="29"/>
  <c r="Q81" i="29" s="1"/>
  <c r="M80" i="29"/>
  <c r="U83" i="29"/>
  <c r="AK109" i="28"/>
  <c r="AM109" i="28"/>
  <c r="AL109" i="28"/>
  <c r="W110" i="28"/>
  <c r="M79" i="28"/>
  <c r="L79" i="28"/>
  <c r="Q80" i="28" s="1"/>
  <c r="U80" i="28"/>
  <c r="AL84" i="20"/>
  <c r="AM84" i="20"/>
  <c r="AK84" i="20"/>
  <c r="W85" i="20"/>
  <c r="L77" i="20"/>
  <c r="Q78" i="20" s="1"/>
  <c r="M77" i="20"/>
  <c r="U78" i="20"/>
  <c r="AK78" i="30"/>
  <c r="AL78" i="30"/>
  <c r="AM78" i="30"/>
  <c r="W79" i="30"/>
  <c r="L78" i="30"/>
  <c r="Q79" i="30" s="1"/>
  <c r="M78" i="30"/>
  <c r="U88" i="30"/>
  <c r="AL87" i="34"/>
  <c r="AK87" i="34"/>
  <c r="AM87" i="34"/>
  <c r="W88" i="34"/>
  <c r="L79" i="34"/>
  <c r="Q80" i="34" s="1"/>
  <c r="M79" i="34"/>
  <c r="U80" i="34"/>
  <c r="J78" i="29" l="1"/>
  <c r="A78" i="29"/>
  <c r="H83" i="28"/>
  <c r="B83" i="28"/>
  <c r="G79" i="20"/>
  <c r="C80" i="20"/>
  <c r="I79" i="20"/>
  <c r="S79" i="20"/>
  <c r="AD79" i="20" s="1"/>
  <c r="F79" i="20"/>
  <c r="R79" i="20" s="1"/>
  <c r="R79" i="33"/>
  <c r="G79" i="33"/>
  <c r="C80" i="33"/>
  <c r="I79" i="33"/>
  <c r="S79" i="33"/>
  <c r="AD79" i="33" s="1"/>
  <c r="C82" i="30"/>
  <c r="G81" i="30"/>
  <c r="I81" i="30"/>
  <c r="S81" i="30"/>
  <c r="AD81" i="30" s="1"/>
  <c r="J78" i="34"/>
  <c r="A78" i="34"/>
  <c r="H78" i="29"/>
  <c r="B78" i="29"/>
  <c r="C80" i="32"/>
  <c r="G79" i="32"/>
  <c r="I79" i="32"/>
  <c r="S79" i="32"/>
  <c r="AD79" i="32" s="1"/>
  <c r="R79" i="32"/>
  <c r="C85" i="28"/>
  <c r="G84" i="28"/>
  <c r="S84" i="28"/>
  <c r="AD84" i="28" s="1"/>
  <c r="I84" i="28"/>
  <c r="H80" i="30"/>
  <c r="B80" i="30"/>
  <c r="G79" i="34"/>
  <c r="C80" i="34"/>
  <c r="S79" i="34"/>
  <c r="AD79" i="34" s="1"/>
  <c r="I79" i="34"/>
  <c r="G79" i="29"/>
  <c r="C80" i="29"/>
  <c r="I79" i="29"/>
  <c r="S79" i="29"/>
  <c r="AD79" i="29" s="1"/>
  <c r="H78" i="32"/>
  <c r="B78" i="32"/>
  <c r="A78" i="20"/>
  <c r="J78" i="20"/>
  <c r="A78" i="33"/>
  <c r="J78" i="33"/>
  <c r="H78" i="34"/>
  <c r="B78" i="34"/>
  <c r="A78" i="32"/>
  <c r="J78" i="32"/>
  <c r="A83" i="28"/>
  <c r="J83" i="28"/>
  <c r="B78" i="20"/>
  <c r="H78" i="20"/>
  <c r="H78" i="33"/>
  <c r="B78" i="33"/>
  <c r="J80" i="30"/>
  <c r="A80" i="30"/>
  <c r="A244" i="25"/>
  <c r="R72" i="35"/>
  <c r="AL84" i="32"/>
  <c r="AK84" i="32"/>
  <c r="AM84" i="32"/>
  <c r="W85" i="32"/>
  <c r="M80" i="32"/>
  <c r="L80" i="32"/>
  <c r="Q81" i="32" s="1"/>
  <c r="U81" i="32"/>
  <c r="AM80" i="33"/>
  <c r="AK80" i="33"/>
  <c r="AL80" i="33"/>
  <c r="W81" i="33"/>
  <c r="M78" i="33"/>
  <c r="L78" i="33"/>
  <c r="Q79" i="33" s="1"/>
  <c r="U79" i="33"/>
  <c r="L82" i="35"/>
  <c r="Q83" i="35" s="1"/>
  <c r="M82" i="35"/>
  <c r="U83" i="35"/>
  <c r="AL91" i="35"/>
  <c r="AK91" i="35"/>
  <c r="AM91" i="35"/>
  <c r="W92" i="35"/>
  <c r="S80" i="35"/>
  <c r="AD80" i="35" s="1"/>
  <c r="R80" i="35"/>
  <c r="I80" i="35"/>
  <c r="C81" i="35"/>
  <c r="G81" i="35" s="1"/>
  <c r="H79" i="35"/>
  <c r="B79" i="35"/>
  <c r="J79" i="35"/>
  <c r="A79" i="35"/>
  <c r="A80" i="31"/>
  <c r="J80" i="31"/>
  <c r="C82" i="31"/>
  <c r="G82" i="31" s="1"/>
  <c r="I81" i="31"/>
  <c r="S81" i="31"/>
  <c r="AD81" i="31" s="1"/>
  <c r="B80" i="31"/>
  <c r="H80" i="31"/>
  <c r="AM81" i="31"/>
  <c r="AK81" i="31"/>
  <c r="AL81" i="31"/>
  <c r="W82" i="31"/>
  <c r="M81" i="31"/>
  <c r="L81" i="31"/>
  <c r="Q82" i="31" s="1"/>
  <c r="U84" i="31"/>
  <c r="AK81" i="29"/>
  <c r="AL81" i="29"/>
  <c r="AM81" i="29"/>
  <c r="W82" i="29"/>
  <c r="L81" i="29"/>
  <c r="Q82" i="29" s="1"/>
  <c r="M81" i="29"/>
  <c r="U84" i="29"/>
  <c r="AL110" i="28"/>
  <c r="AK110" i="28"/>
  <c r="AM110" i="28"/>
  <c r="W111" i="28"/>
  <c r="L80" i="28"/>
  <c r="Q81" i="28" s="1"/>
  <c r="M80" i="28"/>
  <c r="U81" i="28"/>
  <c r="AM85" i="20"/>
  <c r="AL85" i="20"/>
  <c r="AK85" i="20"/>
  <c r="W86" i="20"/>
  <c r="M78" i="20"/>
  <c r="L78" i="20"/>
  <c r="Q79" i="20" s="1"/>
  <c r="U79" i="20"/>
  <c r="AL79" i="30"/>
  <c r="AK79" i="30"/>
  <c r="AM79" i="30"/>
  <c r="W80" i="30"/>
  <c r="M79" i="30"/>
  <c r="L79" i="30"/>
  <c r="Q80" i="30" s="1"/>
  <c r="U89" i="30"/>
  <c r="AL88" i="34"/>
  <c r="AM88" i="34"/>
  <c r="AK88" i="34"/>
  <c r="W89" i="34"/>
  <c r="L80" i="34"/>
  <c r="Q81" i="34" s="1"/>
  <c r="M80" i="34"/>
  <c r="U81" i="34"/>
  <c r="A79" i="29" l="1"/>
  <c r="J79" i="29"/>
  <c r="C86" i="28"/>
  <c r="G85" i="28"/>
  <c r="I85" i="28"/>
  <c r="S85" i="28"/>
  <c r="AD85" i="28" s="1"/>
  <c r="B79" i="32"/>
  <c r="H79" i="32"/>
  <c r="H81" i="30"/>
  <c r="B81" i="30"/>
  <c r="R80" i="33"/>
  <c r="C81" i="33"/>
  <c r="G80" i="33"/>
  <c r="S80" i="33"/>
  <c r="AD80" i="33" s="1"/>
  <c r="I80" i="33"/>
  <c r="C81" i="29"/>
  <c r="G80" i="29"/>
  <c r="I80" i="29"/>
  <c r="S80" i="29"/>
  <c r="AD80" i="29" s="1"/>
  <c r="C81" i="34"/>
  <c r="G80" i="34"/>
  <c r="I80" i="34"/>
  <c r="S80" i="34"/>
  <c r="AD80" i="34" s="1"/>
  <c r="A84" i="28"/>
  <c r="J84" i="28"/>
  <c r="G80" i="32"/>
  <c r="C81" i="32"/>
  <c r="S80" i="32"/>
  <c r="AD80" i="32" s="1"/>
  <c r="I80" i="32"/>
  <c r="R80" i="32"/>
  <c r="G82" i="30"/>
  <c r="C83" i="30"/>
  <c r="I82" i="30"/>
  <c r="S82" i="30"/>
  <c r="AD82" i="30" s="1"/>
  <c r="H79" i="33"/>
  <c r="B79" i="33"/>
  <c r="A79" i="20"/>
  <c r="J79" i="20"/>
  <c r="H79" i="29"/>
  <c r="B79" i="29"/>
  <c r="H79" i="34"/>
  <c r="B79" i="34"/>
  <c r="G80" i="20"/>
  <c r="C81" i="20"/>
  <c r="I80" i="20"/>
  <c r="S80" i="20"/>
  <c r="AD80" i="20" s="1"/>
  <c r="F80" i="20"/>
  <c r="R80" i="20" s="1"/>
  <c r="J79" i="34"/>
  <c r="A79" i="34"/>
  <c r="H84" i="28"/>
  <c r="B84" i="28"/>
  <c r="A79" i="32"/>
  <c r="J79" i="32"/>
  <c r="J81" i="30"/>
  <c r="A81" i="30"/>
  <c r="A79" i="33"/>
  <c r="J79" i="33"/>
  <c r="B79" i="20"/>
  <c r="H79" i="20"/>
  <c r="A245" i="25"/>
  <c r="R71" i="35" s="1"/>
  <c r="AM85" i="32"/>
  <c r="AK85" i="32"/>
  <c r="AL85" i="32"/>
  <c r="W86" i="32"/>
  <c r="L81" i="32"/>
  <c r="Q82" i="32" s="1"/>
  <c r="M81" i="32"/>
  <c r="U82" i="32"/>
  <c r="AK81" i="33"/>
  <c r="AL81" i="33"/>
  <c r="AM81" i="33"/>
  <c r="W82" i="33"/>
  <c r="L79" i="33"/>
  <c r="Q80" i="33" s="1"/>
  <c r="M79" i="33"/>
  <c r="U80" i="33"/>
  <c r="L83" i="35"/>
  <c r="Q84" i="35" s="1"/>
  <c r="M83" i="35"/>
  <c r="U84" i="35"/>
  <c r="AL92" i="35"/>
  <c r="AK92" i="35"/>
  <c r="AM92" i="35"/>
  <c r="W93" i="35"/>
  <c r="H80" i="35"/>
  <c r="B80" i="35"/>
  <c r="J80" i="35"/>
  <c r="A80" i="35"/>
  <c r="S81" i="35"/>
  <c r="AD81" i="35" s="1"/>
  <c r="R81" i="35"/>
  <c r="C82" i="35"/>
  <c r="G82" i="35" s="1"/>
  <c r="I81" i="35"/>
  <c r="C83" i="31"/>
  <c r="G83" i="31" s="1"/>
  <c r="I82" i="31"/>
  <c r="S82" i="31"/>
  <c r="AD82" i="31" s="1"/>
  <c r="F82" i="31"/>
  <c r="R82" i="31" s="1"/>
  <c r="B81" i="31"/>
  <c r="H81" i="31"/>
  <c r="A81" i="31"/>
  <c r="J81" i="31"/>
  <c r="AK82" i="31"/>
  <c r="AM82" i="31"/>
  <c r="AL82" i="31"/>
  <c r="W83" i="31"/>
  <c r="L82" i="31"/>
  <c r="Q83" i="31" s="1"/>
  <c r="M82" i="31"/>
  <c r="U85" i="31"/>
  <c r="AL82" i="29"/>
  <c r="AK82" i="29"/>
  <c r="AM82" i="29"/>
  <c r="W83" i="29"/>
  <c r="L82" i="29"/>
  <c r="Q83" i="29" s="1"/>
  <c r="M82" i="29"/>
  <c r="U85" i="29"/>
  <c r="AL111" i="28"/>
  <c r="AM111" i="28"/>
  <c r="AK111" i="28"/>
  <c r="W112" i="28"/>
  <c r="M81" i="28"/>
  <c r="L81" i="28"/>
  <c r="Q82" i="28" s="1"/>
  <c r="U82" i="28"/>
  <c r="AM86" i="20"/>
  <c r="AK86" i="20"/>
  <c r="AL86" i="20"/>
  <c r="W87" i="20"/>
  <c r="M79" i="20"/>
  <c r="L79" i="20"/>
  <c r="Q80" i="20" s="1"/>
  <c r="U80" i="20"/>
  <c r="AK80" i="30"/>
  <c r="AM80" i="30"/>
  <c r="AL80" i="30"/>
  <c r="W81" i="30"/>
  <c r="M80" i="30"/>
  <c r="L80" i="30"/>
  <c r="Q81" i="30" s="1"/>
  <c r="U90" i="30"/>
  <c r="AM89" i="34"/>
  <c r="AL89" i="34"/>
  <c r="AK89" i="34"/>
  <c r="W90" i="34"/>
  <c r="L81" i="34"/>
  <c r="Q82" i="34" s="1"/>
  <c r="M81" i="34"/>
  <c r="U82" i="34"/>
  <c r="B80" i="20" l="1"/>
  <c r="H80" i="20"/>
  <c r="H82" i="30"/>
  <c r="B82" i="30"/>
  <c r="C82" i="32"/>
  <c r="G81" i="32"/>
  <c r="I81" i="32"/>
  <c r="S81" i="32"/>
  <c r="AD81" i="32" s="1"/>
  <c r="R81" i="32"/>
  <c r="R81" i="33"/>
  <c r="G81" i="33"/>
  <c r="C82" i="33"/>
  <c r="I81" i="33"/>
  <c r="S81" i="33"/>
  <c r="AD81" i="33" s="1"/>
  <c r="H85" i="28"/>
  <c r="B85" i="28"/>
  <c r="B80" i="32"/>
  <c r="H80" i="32"/>
  <c r="J80" i="34"/>
  <c r="A80" i="34"/>
  <c r="J80" i="29"/>
  <c r="A80" i="29"/>
  <c r="J80" i="33"/>
  <c r="A80" i="33"/>
  <c r="C87" i="28"/>
  <c r="G86" i="28"/>
  <c r="I86" i="28"/>
  <c r="S86" i="28"/>
  <c r="AD86" i="28" s="1"/>
  <c r="A80" i="20"/>
  <c r="J80" i="20"/>
  <c r="J82" i="30"/>
  <c r="A82" i="30"/>
  <c r="A80" i="32"/>
  <c r="J80" i="32"/>
  <c r="H80" i="34"/>
  <c r="B80" i="34"/>
  <c r="H80" i="29"/>
  <c r="B80" i="29"/>
  <c r="G81" i="20"/>
  <c r="C82" i="20"/>
  <c r="I81" i="20"/>
  <c r="S81" i="20"/>
  <c r="AD81" i="20" s="1"/>
  <c r="F81" i="20"/>
  <c r="R81" i="20" s="1"/>
  <c r="G83" i="30"/>
  <c r="C84" i="30"/>
  <c r="I83" i="30"/>
  <c r="S83" i="30"/>
  <c r="AD83" i="30" s="1"/>
  <c r="G81" i="34"/>
  <c r="C82" i="34"/>
  <c r="I81" i="34"/>
  <c r="S81" i="34"/>
  <c r="AD81" i="34" s="1"/>
  <c r="G81" i="29"/>
  <c r="C82" i="29"/>
  <c r="S81" i="29"/>
  <c r="AD81" i="29" s="1"/>
  <c r="I81" i="29"/>
  <c r="H80" i="33"/>
  <c r="B80" i="33"/>
  <c r="A85" i="28"/>
  <c r="J85" i="28"/>
  <c r="A246" i="25"/>
  <c r="F81" i="31"/>
  <c r="R81" i="31" s="1"/>
  <c r="AM86" i="32"/>
  <c r="AL86" i="32"/>
  <c r="AK86" i="32"/>
  <c r="W87" i="32"/>
  <c r="M82" i="32"/>
  <c r="L82" i="32"/>
  <c r="Q83" i="32" s="1"/>
  <c r="U83" i="32"/>
  <c r="AK82" i="33"/>
  <c r="AL82" i="33"/>
  <c r="AM82" i="33"/>
  <c r="W83" i="33"/>
  <c r="L80" i="33"/>
  <c r="Q81" i="33" s="1"/>
  <c r="M80" i="33"/>
  <c r="U81" i="33"/>
  <c r="M84" i="35"/>
  <c r="L84" i="35"/>
  <c r="Q85" i="35" s="1"/>
  <c r="U85" i="35"/>
  <c r="AM93" i="35"/>
  <c r="AK93" i="35"/>
  <c r="AL93" i="35"/>
  <c r="W94" i="35"/>
  <c r="C83" i="35"/>
  <c r="G83" i="35" s="1"/>
  <c r="I82" i="35"/>
  <c r="R82" i="35"/>
  <c r="S82" i="35"/>
  <c r="AD82" i="35" s="1"/>
  <c r="A81" i="35"/>
  <c r="J81" i="35"/>
  <c r="H81" i="35"/>
  <c r="B81" i="35"/>
  <c r="J82" i="31"/>
  <c r="A82" i="31"/>
  <c r="H82" i="31"/>
  <c r="B82" i="31"/>
  <c r="C84" i="31"/>
  <c r="G84" i="31" s="1"/>
  <c r="I83" i="31"/>
  <c r="S83" i="31"/>
  <c r="AD83" i="31" s="1"/>
  <c r="F83" i="31"/>
  <c r="R83" i="31" s="1"/>
  <c r="AK83" i="31"/>
  <c r="AM83" i="31"/>
  <c r="AL83" i="31"/>
  <c r="W84" i="31"/>
  <c r="M83" i="31"/>
  <c r="L83" i="31"/>
  <c r="Q84" i="31" s="1"/>
  <c r="U86" i="31"/>
  <c r="AM83" i="29"/>
  <c r="AK83" i="29"/>
  <c r="AL83" i="29"/>
  <c r="W84" i="29"/>
  <c r="L83" i="29"/>
  <c r="Q84" i="29" s="1"/>
  <c r="M83" i="29"/>
  <c r="U86" i="29"/>
  <c r="AK112" i="28"/>
  <c r="AM112" i="28"/>
  <c r="AL112" i="28"/>
  <c r="W113" i="28"/>
  <c r="M82" i="28"/>
  <c r="L82" i="28"/>
  <c r="Q83" i="28" s="1"/>
  <c r="U83" i="28"/>
  <c r="AL87" i="20"/>
  <c r="AM87" i="20"/>
  <c r="AK87" i="20"/>
  <c r="W88" i="20"/>
  <c r="M80" i="20"/>
  <c r="L80" i="20"/>
  <c r="Q81" i="20" s="1"/>
  <c r="U81" i="20"/>
  <c r="AM81" i="30"/>
  <c r="AL81" i="30"/>
  <c r="AK81" i="30"/>
  <c r="W82" i="30"/>
  <c r="L81" i="30"/>
  <c r="Q82" i="30" s="1"/>
  <c r="M81" i="30"/>
  <c r="U91" i="30"/>
  <c r="AL90" i="34"/>
  <c r="AK90" i="34"/>
  <c r="AM90" i="34"/>
  <c r="W91" i="34"/>
  <c r="L82" i="34"/>
  <c r="Q83" i="34" s="1"/>
  <c r="M82" i="34"/>
  <c r="U83" i="34"/>
  <c r="H81" i="29" l="1"/>
  <c r="B81" i="29"/>
  <c r="H81" i="34"/>
  <c r="B81" i="34"/>
  <c r="B83" i="30"/>
  <c r="H83" i="30"/>
  <c r="C83" i="20"/>
  <c r="G82" i="20"/>
  <c r="S82" i="20"/>
  <c r="AD82" i="20" s="1"/>
  <c r="I82" i="20"/>
  <c r="F82" i="20"/>
  <c r="R82" i="20" s="1"/>
  <c r="R82" i="33"/>
  <c r="C83" i="33"/>
  <c r="G82" i="33"/>
  <c r="S82" i="33"/>
  <c r="AD82" i="33" s="1"/>
  <c r="I82" i="33"/>
  <c r="A81" i="29"/>
  <c r="J81" i="29"/>
  <c r="H81" i="20"/>
  <c r="B81" i="20"/>
  <c r="A86" i="28"/>
  <c r="J86" i="28"/>
  <c r="H81" i="33"/>
  <c r="B81" i="33"/>
  <c r="A81" i="32"/>
  <c r="J81" i="32"/>
  <c r="J81" i="34"/>
  <c r="A81" i="34"/>
  <c r="A83" i="30"/>
  <c r="J83" i="30"/>
  <c r="H86" i="28"/>
  <c r="B86" i="28"/>
  <c r="H81" i="32"/>
  <c r="B81" i="32"/>
  <c r="C83" i="29"/>
  <c r="G82" i="29"/>
  <c r="S82" i="29"/>
  <c r="AD82" i="29" s="1"/>
  <c r="I82" i="29"/>
  <c r="C83" i="34"/>
  <c r="G82" i="34"/>
  <c r="I82" i="34"/>
  <c r="S82" i="34"/>
  <c r="AD82" i="34" s="1"/>
  <c r="G84" i="30"/>
  <c r="C85" i="30"/>
  <c r="I84" i="30"/>
  <c r="S84" i="30"/>
  <c r="AD84" i="30" s="1"/>
  <c r="J81" i="20"/>
  <c r="A81" i="20"/>
  <c r="C88" i="28"/>
  <c r="G87" i="28"/>
  <c r="I87" i="28"/>
  <c r="S87" i="28"/>
  <c r="AD87" i="28" s="1"/>
  <c r="A81" i="33"/>
  <c r="J81" i="33"/>
  <c r="G82" i="32"/>
  <c r="C83" i="32"/>
  <c r="I82" i="32"/>
  <c r="S82" i="32"/>
  <c r="AD82" i="32" s="1"/>
  <c r="R82" i="32"/>
  <c r="A247" i="25"/>
  <c r="F80" i="31"/>
  <c r="R80" i="31" s="1"/>
  <c r="AL87" i="32"/>
  <c r="AK87" i="32"/>
  <c r="AM87" i="32"/>
  <c r="W88" i="32"/>
  <c r="M83" i="32"/>
  <c r="L83" i="32"/>
  <c r="Q84" i="32" s="1"/>
  <c r="U84" i="32"/>
  <c r="AK83" i="33"/>
  <c r="AM83" i="33"/>
  <c r="AL83" i="33"/>
  <c r="W84" i="33"/>
  <c r="L81" i="33"/>
  <c r="Q82" i="33" s="1"/>
  <c r="M81" i="33"/>
  <c r="U82" i="33"/>
  <c r="L85" i="35"/>
  <c r="Q86" i="35" s="1"/>
  <c r="M85" i="35"/>
  <c r="U86" i="35"/>
  <c r="AM94" i="35"/>
  <c r="AL94" i="35"/>
  <c r="AK94" i="35"/>
  <c r="W95" i="35"/>
  <c r="H82" i="35"/>
  <c r="B82" i="35"/>
  <c r="A82" i="35"/>
  <c r="J82" i="35"/>
  <c r="I83" i="35"/>
  <c r="C84" i="35"/>
  <c r="G84" i="35" s="1"/>
  <c r="S83" i="35"/>
  <c r="AD83" i="35" s="1"/>
  <c r="R83" i="35"/>
  <c r="A83" i="31"/>
  <c r="J83" i="31"/>
  <c r="C85" i="31"/>
  <c r="G85" i="31" s="1"/>
  <c r="I84" i="31"/>
  <c r="S84" i="31"/>
  <c r="AD84" i="31" s="1"/>
  <c r="F84" i="31"/>
  <c r="R84" i="31" s="1"/>
  <c r="H83" i="31"/>
  <c r="B83" i="31"/>
  <c r="AK84" i="31"/>
  <c r="AM84" i="31"/>
  <c r="AL84" i="31"/>
  <c r="W85" i="31"/>
  <c r="L84" i="31"/>
  <c r="Q85" i="31" s="1"/>
  <c r="M84" i="31"/>
  <c r="U87" i="31"/>
  <c r="AM84" i="29"/>
  <c r="AL84" i="29"/>
  <c r="AK84" i="29"/>
  <c r="W85" i="29"/>
  <c r="L84" i="29"/>
  <c r="Q85" i="29" s="1"/>
  <c r="M84" i="29"/>
  <c r="U87" i="29"/>
  <c r="AL113" i="28"/>
  <c r="AK113" i="28"/>
  <c r="AM113" i="28"/>
  <c r="W114" i="28"/>
  <c r="M83" i="28"/>
  <c r="L83" i="28"/>
  <c r="Q84" i="28" s="1"/>
  <c r="U84" i="28"/>
  <c r="L81" i="20"/>
  <c r="Q82" i="20" s="1"/>
  <c r="M81" i="20"/>
  <c r="U82" i="20"/>
  <c r="AK88" i="20"/>
  <c r="AL88" i="20"/>
  <c r="AM88" i="20"/>
  <c r="W89" i="20"/>
  <c r="AL82" i="30"/>
  <c r="AK82" i="30"/>
  <c r="AM82" i="30"/>
  <c r="W83" i="30"/>
  <c r="M82" i="30"/>
  <c r="L82" i="30"/>
  <c r="Q83" i="30" s="1"/>
  <c r="U92" i="30"/>
  <c r="AM91" i="34"/>
  <c r="AL91" i="34"/>
  <c r="AK91" i="34"/>
  <c r="W92" i="34"/>
  <c r="L83" i="34"/>
  <c r="Q84" i="34" s="1"/>
  <c r="M83" i="34"/>
  <c r="U84" i="34"/>
  <c r="C84" i="32" l="1"/>
  <c r="G83" i="32"/>
  <c r="I83" i="32"/>
  <c r="S83" i="32"/>
  <c r="AD83" i="32" s="1"/>
  <c r="R83" i="32"/>
  <c r="C86" i="30"/>
  <c r="G85" i="30"/>
  <c r="I85" i="30"/>
  <c r="S85" i="30"/>
  <c r="AD85" i="30" s="1"/>
  <c r="H82" i="34"/>
  <c r="B82" i="34"/>
  <c r="H82" i="29"/>
  <c r="B82" i="29"/>
  <c r="J82" i="33"/>
  <c r="A82" i="33"/>
  <c r="B82" i="20"/>
  <c r="H82" i="20"/>
  <c r="B82" i="32"/>
  <c r="H82" i="32"/>
  <c r="J87" i="28"/>
  <c r="A87" i="28"/>
  <c r="B84" i="30"/>
  <c r="H84" i="30"/>
  <c r="G83" i="34"/>
  <c r="C84" i="34"/>
  <c r="I83" i="34"/>
  <c r="S83" i="34"/>
  <c r="AD83" i="34" s="1"/>
  <c r="G83" i="29"/>
  <c r="C84" i="29"/>
  <c r="S83" i="29"/>
  <c r="AD83" i="29" s="1"/>
  <c r="I83" i="29"/>
  <c r="G83" i="20"/>
  <c r="C84" i="20"/>
  <c r="I83" i="20"/>
  <c r="S83" i="20"/>
  <c r="AD83" i="20" s="1"/>
  <c r="F83" i="20"/>
  <c r="R83" i="20" s="1"/>
  <c r="H87" i="28"/>
  <c r="B87" i="28"/>
  <c r="A82" i="29"/>
  <c r="J82" i="29"/>
  <c r="B82" i="33"/>
  <c r="H82" i="33"/>
  <c r="A82" i="20"/>
  <c r="J82" i="20"/>
  <c r="J82" i="32"/>
  <c r="A82" i="32"/>
  <c r="C89" i="28"/>
  <c r="G88" i="28"/>
  <c r="S88" i="28"/>
  <c r="AD88" i="28" s="1"/>
  <c r="I88" i="28"/>
  <c r="J84" i="30"/>
  <c r="A84" i="30"/>
  <c r="A82" i="34"/>
  <c r="J82" i="34"/>
  <c r="R83" i="33"/>
  <c r="G83" i="33"/>
  <c r="C84" i="33"/>
  <c r="I83" i="33"/>
  <c r="S83" i="33"/>
  <c r="AD83" i="33" s="1"/>
  <c r="A248" i="25"/>
  <c r="F79" i="31"/>
  <c r="R79" i="31" s="1"/>
  <c r="AL88" i="32"/>
  <c r="AK88" i="32"/>
  <c r="AM88" i="32"/>
  <c r="W89" i="32"/>
  <c r="M84" i="32"/>
  <c r="L84" i="32"/>
  <c r="Q85" i="32" s="1"/>
  <c r="U85" i="32"/>
  <c r="AL84" i="33"/>
  <c r="AK84" i="33"/>
  <c r="AM84" i="33"/>
  <c r="W85" i="33"/>
  <c r="L82" i="33"/>
  <c r="Q83" i="33" s="1"/>
  <c r="M82" i="33"/>
  <c r="U83" i="33"/>
  <c r="AL95" i="35"/>
  <c r="AK95" i="35"/>
  <c r="AM95" i="35"/>
  <c r="W96" i="35"/>
  <c r="M86" i="35"/>
  <c r="L86" i="35"/>
  <c r="Q87" i="35" s="1"/>
  <c r="U87" i="35"/>
  <c r="S84" i="35"/>
  <c r="AD84" i="35" s="1"/>
  <c r="R84" i="35"/>
  <c r="I84" i="35"/>
  <c r="C85" i="35"/>
  <c r="G85" i="35" s="1"/>
  <c r="H83" i="35"/>
  <c r="B83" i="35"/>
  <c r="J83" i="35"/>
  <c r="A83" i="35"/>
  <c r="C86" i="31"/>
  <c r="G86" i="31" s="1"/>
  <c r="I85" i="31"/>
  <c r="S85" i="31"/>
  <c r="AD85" i="31" s="1"/>
  <c r="F85" i="31"/>
  <c r="R85" i="31" s="1"/>
  <c r="H84" i="31"/>
  <c r="B84" i="31"/>
  <c r="A84" i="31"/>
  <c r="J84" i="31"/>
  <c r="AM85" i="31"/>
  <c r="AK85" i="31"/>
  <c r="AL85" i="31"/>
  <c r="W86" i="31"/>
  <c r="M85" i="31"/>
  <c r="L85" i="31"/>
  <c r="Q86" i="31" s="1"/>
  <c r="U88" i="31"/>
  <c r="AM85" i="29"/>
  <c r="AK85" i="29"/>
  <c r="AL85" i="29"/>
  <c r="W86" i="29"/>
  <c r="L85" i="29"/>
  <c r="Q86" i="29" s="1"/>
  <c r="M85" i="29"/>
  <c r="U88" i="29"/>
  <c r="AK114" i="28"/>
  <c r="AM114" i="28"/>
  <c r="AL114" i="28"/>
  <c r="W115" i="28"/>
  <c r="M84" i="28"/>
  <c r="L84" i="28"/>
  <c r="Q85" i="28" s="1"/>
  <c r="U85" i="28"/>
  <c r="AM89" i="20"/>
  <c r="AL89" i="20"/>
  <c r="AK89" i="20"/>
  <c r="W90" i="20"/>
  <c r="M82" i="20"/>
  <c r="L82" i="20"/>
  <c r="Q83" i="20" s="1"/>
  <c r="U83" i="20"/>
  <c r="AK83" i="30"/>
  <c r="AL83" i="30"/>
  <c r="AM83" i="30"/>
  <c r="W84" i="30"/>
  <c r="M83" i="30"/>
  <c r="L83" i="30"/>
  <c r="Q84" i="30" s="1"/>
  <c r="U93" i="30"/>
  <c r="AM92" i="34"/>
  <c r="AL92" i="34"/>
  <c r="AK92" i="34"/>
  <c r="W93" i="34"/>
  <c r="L84" i="34"/>
  <c r="Q85" i="34" s="1"/>
  <c r="M84" i="34"/>
  <c r="U85" i="34"/>
  <c r="H83" i="33" l="1"/>
  <c r="B83" i="33"/>
  <c r="H88" i="28"/>
  <c r="B88" i="28"/>
  <c r="B83" i="20"/>
  <c r="H83" i="20"/>
  <c r="H83" i="29"/>
  <c r="B83" i="29"/>
  <c r="H83" i="34"/>
  <c r="B83" i="34"/>
  <c r="J85" i="30"/>
  <c r="A85" i="30"/>
  <c r="C90" i="28"/>
  <c r="G89" i="28"/>
  <c r="I89" i="28"/>
  <c r="S89" i="28"/>
  <c r="AD89" i="28" s="1"/>
  <c r="F89" i="28"/>
  <c r="R89" i="28" s="1"/>
  <c r="J83" i="29"/>
  <c r="A83" i="29"/>
  <c r="H85" i="30"/>
  <c r="B85" i="30"/>
  <c r="A83" i="32"/>
  <c r="J83" i="32"/>
  <c r="J83" i="33"/>
  <c r="A83" i="33"/>
  <c r="A88" i="28"/>
  <c r="J88" i="28"/>
  <c r="A83" i="20"/>
  <c r="J83" i="20"/>
  <c r="J83" i="34"/>
  <c r="A83" i="34"/>
  <c r="G86" i="30"/>
  <c r="C87" i="30"/>
  <c r="I86" i="30"/>
  <c r="S86" i="30"/>
  <c r="AD86" i="30" s="1"/>
  <c r="H83" i="32"/>
  <c r="B83" i="32"/>
  <c r="R84" i="33"/>
  <c r="C85" i="33"/>
  <c r="G84" i="33"/>
  <c r="I84" i="33"/>
  <c r="S84" i="33"/>
  <c r="AD84" i="33" s="1"/>
  <c r="G84" i="20"/>
  <c r="C85" i="20"/>
  <c r="I84" i="20"/>
  <c r="F84" i="20"/>
  <c r="R84" i="20" s="1"/>
  <c r="S84" i="20"/>
  <c r="AD84" i="20" s="1"/>
  <c r="C85" i="29"/>
  <c r="G84" i="29"/>
  <c r="S84" i="29"/>
  <c r="AD84" i="29" s="1"/>
  <c r="I84" i="29"/>
  <c r="C85" i="34"/>
  <c r="G84" i="34"/>
  <c r="I84" i="34"/>
  <c r="S84" i="34"/>
  <c r="AD84" i="34" s="1"/>
  <c r="G84" i="32"/>
  <c r="C85" i="32"/>
  <c r="I84" i="32"/>
  <c r="S84" i="32"/>
  <c r="AD84" i="32" s="1"/>
  <c r="R84" i="32"/>
  <c r="A249" i="25"/>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F76" i="31"/>
  <c r="R76" i="31" s="1"/>
  <c r="F78" i="31"/>
  <c r="R78" i="31" s="1"/>
  <c r="AK89" i="32"/>
  <c r="AL89" i="32"/>
  <c r="AM89" i="32"/>
  <c r="W90" i="32"/>
  <c r="M85" i="32"/>
  <c r="L85" i="32"/>
  <c r="Q86" i="32" s="1"/>
  <c r="U86" i="32"/>
  <c r="AL85" i="33"/>
  <c r="AK85" i="33"/>
  <c r="AM85" i="33"/>
  <c r="W86" i="33"/>
  <c r="M83" i="33"/>
  <c r="L83" i="33"/>
  <c r="Q84" i="33" s="1"/>
  <c r="U84" i="33"/>
  <c r="M87" i="35"/>
  <c r="L87" i="35"/>
  <c r="Q88" i="35" s="1"/>
  <c r="U88" i="35"/>
  <c r="AK96" i="35"/>
  <c r="AL96" i="35"/>
  <c r="AM96" i="35"/>
  <c r="W97" i="35"/>
  <c r="H84" i="35"/>
  <c r="B84" i="35"/>
  <c r="J84" i="35"/>
  <c r="A84" i="35"/>
  <c r="S85" i="35"/>
  <c r="AD85" i="35" s="1"/>
  <c r="R85" i="35"/>
  <c r="C86" i="35"/>
  <c r="G86" i="35" s="1"/>
  <c r="I85" i="35"/>
  <c r="J85" i="31"/>
  <c r="A85" i="31"/>
  <c r="C87" i="31"/>
  <c r="G87" i="31" s="1"/>
  <c r="S86" i="31"/>
  <c r="AD86" i="31" s="1"/>
  <c r="I86" i="31"/>
  <c r="F86" i="31"/>
  <c r="R86" i="31" s="1"/>
  <c r="B85" i="31"/>
  <c r="H85" i="31"/>
  <c r="AK86" i="31"/>
  <c r="AM86" i="31"/>
  <c r="AL86" i="31"/>
  <c r="W87" i="31"/>
  <c r="L86" i="31"/>
  <c r="Q87" i="31" s="1"/>
  <c r="M86" i="31"/>
  <c r="U89" i="31"/>
  <c r="AK86" i="29"/>
  <c r="AM86" i="29"/>
  <c r="AL86" i="29"/>
  <c r="W87" i="29"/>
  <c r="L86" i="29"/>
  <c r="Q87" i="29" s="1"/>
  <c r="M86" i="29"/>
  <c r="U89" i="29"/>
  <c r="AM115" i="28"/>
  <c r="AL115" i="28"/>
  <c r="AK115" i="28"/>
  <c r="W116" i="28"/>
  <c r="L85" i="28"/>
  <c r="Q86" i="28" s="1"/>
  <c r="M85" i="28"/>
  <c r="U86" i="28"/>
  <c r="AK90" i="20"/>
  <c r="AM90" i="20"/>
  <c r="AL90" i="20"/>
  <c r="W91" i="20"/>
  <c r="L83" i="20"/>
  <c r="Q84" i="20" s="1"/>
  <c r="M83" i="20"/>
  <c r="U84" i="20"/>
  <c r="AM84" i="30"/>
  <c r="AK84" i="30"/>
  <c r="AL84" i="30"/>
  <c r="W85" i="30"/>
  <c r="M84" i="30"/>
  <c r="L84" i="30"/>
  <c r="Q85" i="30" s="1"/>
  <c r="U94" i="30"/>
  <c r="L85" i="34"/>
  <c r="Q86" i="34" s="1"/>
  <c r="M85" i="34"/>
  <c r="U86" i="34"/>
  <c r="AM93" i="34"/>
  <c r="AL93" i="34"/>
  <c r="AK93" i="34"/>
  <c r="W94" i="34"/>
  <c r="H84" i="32" l="1"/>
  <c r="B84" i="32"/>
  <c r="G85" i="34"/>
  <c r="C86" i="34"/>
  <c r="S85" i="34"/>
  <c r="AD85" i="34" s="1"/>
  <c r="I85" i="34"/>
  <c r="G85" i="29"/>
  <c r="C86" i="29"/>
  <c r="I85" i="29"/>
  <c r="S85" i="29"/>
  <c r="AD85" i="29" s="1"/>
  <c r="G85" i="20"/>
  <c r="C86" i="20"/>
  <c r="I85" i="20"/>
  <c r="F85" i="20"/>
  <c r="R85" i="20" s="1"/>
  <c r="S85" i="20"/>
  <c r="AD85" i="20" s="1"/>
  <c r="H84" i="33"/>
  <c r="B84" i="33"/>
  <c r="H86" i="30"/>
  <c r="B86" i="30"/>
  <c r="J84" i="29"/>
  <c r="A84" i="29"/>
  <c r="H84" i="20"/>
  <c r="B84" i="20"/>
  <c r="R85" i="33"/>
  <c r="G85" i="33"/>
  <c r="C86" i="33"/>
  <c r="S85" i="33"/>
  <c r="AD85" i="33" s="1"/>
  <c r="I85" i="33"/>
  <c r="J89" i="28"/>
  <c r="A89" i="28"/>
  <c r="J84" i="32"/>
  <c r="A84" i="32"/>
  <c r="J84" i="34"/>
  <c r="A84" i="34"/>
  <c r="A86" i="30"/>
  <c r="J86" i="30"/>
  <c r="H89" i="28"/>
  <c r="B89" i="28"/>
  <c r="C86" i="32"/>
  <c r="G85" i="32"/>
  <c r="I85" i="32"/>
  <c r="S85" i="32"/>
  <c r="AD85" i="32" s="1"/>
  <c r="R85" i="32"/>
  <c r="H84" i="34"/>
  <c r="B84" i="34"/>
  <c r="B84" i="29"/>
  <c r="H84" i="29"/>
  <c r="J84" i="20"/>
  <c r="A84" i="20"/>
  <c r="J84" i="33"/>
  <c r="A84" i="33"/>
  <c r="G87" i="30"/>
  <c r="C88" i="30"/>
  <c r="I87" i="30"/>
  <c r="S87" i="30"/>
  <c r="AD87" i="30" s="1"/>
  <c r="C91" i="28"/>
  <c r="G90" i="28"/>
  <c r="I90" i="28"/>
  <c r="S90" i="28"/>
  <c r="AD90" i="28" s="1"/>
  <c r="F12" i="29"/>
  <c r="R12" i="29" s="1"/>
  <c r="F11" i="30"/>
  <c r="R11" i="30" s="1"/>
  <c r="F10" i="20"/>
  <c r="R10" i="20" s="1"/>
  <c r="F20" i="29"/>
  <c r="R20" i="29" s="1"/>
  <c r="F11" i="29"/>
  <c r="R11" i="29" s="1"/>
  <c r="F8" i="20"/>
  <c r="R8" i="20" s="1"/>
  <c r="F85" i="30"/>
  <c r="R85" i="30" s="1"/>
  <c r="F15" i="20"/>
  <c r="R15" i="20" s="1"/>
  <c r="R8" i="35"/>
  <c r="F47" i="20"/>
  <c r="R47" i="20" s="1"/>
  <c r="F78" i="29"/>
  <c r="R78" i="29" s="1"/>
  <c r="F37" i="28"/>
  <c r="R37" i="28" s="1"/>
  <c r="R36" i="34"/>
  <c r="F42" i="29"/>
  <c r="R42" i="29" s="1"/>
  <c r="F69" i="30"/>
  <c r="R69" i="30" s="1"/>
  <c r="R18" i="34"/>
  <c r="F50" i="28"/>
  <c r="R50" i="28" s="1"/>
  <c r="F46" i="29"/>
  <c r="R46" i="29" s="1"/>
  <c r="F71" i="28"/>
  <c r="R71" i="28" s="1"/>
  <c r="F36" i="28"/>
  <c r="R36" i="28" s="1"/>
  <c r="F14" i="30"/>
  <c r="R14" i="30" s="1"/>
  <c r="F23" i="20"/>
  <c r="R23" i="20" s="1"/>
  <c r="F79" i="29"/>
  <c r="R79" i="29" s="1"/>
  <c r="F48" i="20"/>
  <c r="R48" i="20" s="1"/>
  <c r="F59" i="20"/>
  <c r="R59" i="20" s="1"/>
  <c r="F40" i="20"/>
  <c r="R40" i="20" s="1"/>
  <c r="F61" i="30"/>
  <c r="R61" i="30" s="1"/>
  <c r="F21" i="28"/>
  <c r="R21" i="28" s="1"/>
  <c r="F40" i="29"/>
  <c r="R40" i="29" s="1"/>
  <c r="F32" i="29"/>
  <c r="R32" i="29" s="1"/>
  <c r="F58" i="28"/>
  <c r="R58" i="28" s="1"/>
  <c r="F39" i="29"/>
  <c r="R39" i="29" s="1"/>
  <c r="F90" i="28"/>
  <c r="R90" i="28" s="1"/>
  <c r="F73" i="30"/>
  <c r="R73" i="30" s="1"/>
  <c r="F44" i="20"/>
  <c r="R44" i="20" s="1"/>
  <c r="F44" i="29"/>
  <c r="R44" i="29" s="1"/>
  <c r="F27" i="20"/>
  <c r="R27" i="20" s="1"/>
  <c r="F28" i="28"/>
  <c r="R28" i="28" s="1"/>
  <c r="F9" i="20"/>
  <c r="R9" i="20" s="1"/>
  <c r="F65" i="30"/>
  <c r="R65" i="30" s="1"/>
  <c r="F27" i="30"/>
  <c r="R27" i="30" s="1"/>
  <c r="F63" i="29"/>
  <c r="R63" i="29" s="1"/>
  <c r="F76" i="28"/>
  <c r="R76" i="28" s="1"/>
  <c r="F67" i="30"/>
  <c r="R67" i="30" s="1"/>
  <c r="R32" i="34"/>
  <c r="R58" i="34"/>
  <c r="F83" i="30"/>
  <c r="R83" i="30" s="1"/>
  <c r="R53" i="34"/>
  <c r="F68" i="20"/>
  <c r="R68" i="20" s="1"/>
  <c r="R79" i="34"/>
  <c r="F71" i="29"/>
  <c r="R71" i="29" s="1"/>
  <c r="F23" i="30"/>
  <c r="R23" i="30" s="1"/>
  <c r="F52" i="28"/>
  <c r="R52" i="28" s="1"/>
  <c r="F57" i="28"/>
  <c r="R57" i="28" s="1"/>
  <c r="F49" i="29"/>
  <c r="R49" i="29" s="1"/>
  <c r="F70" i="28"/>
  <c r="R70" i="28" s="1"/>
  <c r="R56" i="34"/>
  <c r="F23" i="28"/>
  <c r="R23" i="28" s="1"/>
  <c r="F83" i="28"/>
  <c r="R83" i="28" s="1"/>
  <c r="F70" i="29"/>
  <c r="R70" i="29" s="1"/>
  <c r="F77" i="28"/>
  <c r="R77" i="28" s="1"/>
  <c r="F86" i="30"/>
  <c r="R86" i="30" s="1"/>
  <c r="F72" i="29"/>
  <c r="R72" i="29" s="1"/>
  <c r="F39" i="20"/>
  <c r="R39" i="20" s="1"/>
  <c r="F27" i="28"/>
  <c r="R27" i="28" s="1"/>
  <c r="R65" i="34"/>
  <c r="R11" i="34"/>
  <c r="F43" i="20"/>
  <c r="R43" i="20" s="1"/>
  <c r="F65" i="20"/>
  <c r="R65" i="20" s="1"/>
  <c r="R28" i="34"/>
  <c r="F65" i="29"/>
  <c r="R65" i="29" s="1"/>
  <c r="R48" i="34"/>
  <c r="F54" i="29"/>
  <c r="R54" i="29" s="1"/>
  <c r="F65" i="28"/>
  <c r="R65" i="28" s="1"/>
  <c r="F54" i="28"/>
  <c r="R54" i="28" s="1"/>
  <c r="F28" i="20"/>
  <c r="R28" i="20" s="1"/>
  <c r="F67" i="28"/>
  <c r="R67" i="28" s="1"/>
  <c r="F75" i="28"/>
  <c r="R75" i="28" s="1"/>
  <c r="F34" i="20"/>
  <c r="R34" i="20" s="1"/>
  <c r="F20" i="30"/>
  <c r="R20" i="30" s="1"/>
  <c r="F87" i="28"/>
  <c r="R87" i="28" s="1"/>
  <c r="F9" i="28"/>
  <c r="R9" i="28" s="1"/>
  <c r="F56" i="28"/>
  <c r="R56" i="28" s="1"/>
  <c r="R47" i="34"/>
  <c r="F9" i="29"/>
  <c r="R9" i="29" s="1"/>
  <c r="F18" i="28"/>
  <c r="R18" i="28" s="1"/>
  <c r="F78" i="30"/>
  <c r="R78" i="30" s="1"/>
  <c r="R73" i="34"/>
  <c r="F23" i="29"/>
  <c r="R23" i="29" s="1"/>
  <c r="R57" i="34"/>
  <c r="F48" i="28"/>
  <c r="R48" i="28" s="1"/>
  <c r="F52" i="30"/>
  <c r="R52" i="30" s="1"/>
  <c r="R17" i="34"/>
  <c r="F67" i="29"/>
  <c r="R67" i="29" s="1"/>
  <c r="R14" i="34"/>
  <c r="F57" i="30"/>
  <c r="R57" i="30" s="1"/>
  <c r="F47" i="29"/>
  <c r="R47" i="29" s="1"/>
  <c r="F88" i="30"/>
  <c r="R88" i="30" s="1"/>
  <c r="F40" i="30"/>
  <c r="R40" i="30" s="1"/>
  <c r="F41" i="28"/>
  <c r="R41" i="28" s="1"/>
  <c r="F85" i="28"/>
  <c r="R85" i="28" s="1"/>
  <c r="F45" i="29"/>
  <c r="R45" i="29" s="1"/>
  <c r="F59" i="28"/>
  <c r="R59" i="28" s="1"/>
  <c r="F53" i="20"/>
  <c r="R53" i="20" s="1"/>
  <c r="R68" i="34"/>
  <c r="F62" i="20"/>
  <c r="R62" i="20" s="1"/>
  <c r="F17" i="30"/>
  <c r="R17" i="30" s="1"/>
  <c r="F16" i="29"/>
  <c r="R16" i="29" s="1"/>
  <c r="F86" i="29"/>
  <c r="R86" i="29" s="1"/>
  <c r="F51" i="30"/>
  <c r="R51" i="30" s="1"/>
  <c r="F22" i="29"/>
  <c r="R22" i="29" s="1"/>
  <c r="F81" i="28"/>
  <c r="R81" i="28" s="1"/>
  <c r="F38" i="29"/>
  <c r="R38" i="29" s="1"/>
  <c r="R74" i="34"/>
  <c r="F29" i="28"/>
  <c r="R29" i="28" s="1"/>
  <c r="F14" i="29"/>
  <c r="R14" i="29" s="1"/>
  <c r="F58" i="20"/>
  <c r="R58" i="20" s="1"/>
  <c r="F40" i="28"/>
  <c r="R40" i="28" s="1"/>
  <c r="R15" i="34"/>
  <c r="F28" i="29"/>
  <c r="R28" i="29" s="1"/>
  <c r="R84" i="34"/>
  <c r="F33" i="28"/>
  <c r="R33" i="28" s="1"/>
  <c r="F41" i="30"/>
  <c r="R41" i="30" s="1"/>
  <c r="F32" i="30"/>
  <c r="R32" i="30" s="1"/>
  <c r="R82" i="34"/>
  <c r="R54" i="34"/>
  <c r="F51" i="28"/>
  <c r="R51" i="28" s="1"/>
  <c r="F13" i="30"/>
  <c r="R13" i="30" s="1"/>
  <c r="R20" i="34"/>
  <c r="F75" i="30"/>
  <c r="R75" i="30" s="1"/>
  <c r="F22" i="28"/>
  <c r="R22" i="28" s="1"/>
  <c r="F56" i="30"/>
  <c r="R56" i="30" s="1"/>
  <c r="F57" i="29"/>
  <c r="R57" i="29" s="1"/>
  <c r="F70" i="30"/>
  <c r="R70" i="30" s="1"/>
  <c r="F80" i="30"/>
  <c r="R80" i="30" s="1"/>
  <c r="F60" i="29"/>
  <c r="R60" i="29" s="1"/>
  <c r="F59" i="30"/>
  <c r="R59" i="30" s="1"/>
  <c r="R78" i="34"/>
  <c r="F43" i="29"/>
  <c r="R43" i="29" s="1"/>
  <c r="F82" i="30"/>
  <c r="R82" i="30" s="1"/>
  <c r="F80" i="29"/>
  <c r="R80" i="29" s="1"/>
  <c r="F49" i="28"/>
  <c r="R49" i="28" s="1"/>
  <c r="F86" i="28"/>
  <c r="R86" i="28" s="1"/>
  <c r="F15" i="28"/>
  <c r="R15" i="28" s="1"/>
  <c r="R26" i="34"/>
  <c r="R63" i="34"/>
  <c r="F18" i="20"/>
  <c r="R18" i="20" s="1"/>
  <c r="R29" i="34"/>
  <c r="F66" i="20"/>
  <c r="R66" i="20" s="1"/>
  <c r="F19" i="29"/>
  <c r="R19" i="29" s="1"/>
  <c r="F35" i="29"/>
  <c r="R35" i="29" s="1"/>
  <c r="F67" i="20"/>
  <c r="R67" i="20" s="1"/>
  <c r="F49" i="30"/>
  <c r="R49" i="30" s="1"/>
  <c r="F37" i="20"/>
  <c r="R37" i="20" s="1"/>
  <c r="F21" i="20"/>
  <c r="R21" i="20" s="1"/>
  <c r="F68" i="28"/>
  <c r="R68" i="28" s="1"/>
  <c r="F31" i="29"/>
  <c r="R31" i="29" s="1"/>
  <c r="F62" i="30"/>
  <c r="R62" i="30" s="1"/>
  <c r="F31" i="30"/>
  <c r="R31" i="30" s="1"/>
  <c r="F16" i="30"/>
  <c r="R16" i="30" s="1"/>
  <c r="F64" i="29"/>
  <c r="R64" i="29" s="1"/>
  <c r="R46" i="34"/>
  <c r="F73" i="29"/>
  <c r="R73" i="29" s="1"/>
  <c r="R23" i="34"/>
  <c r="F66" i="28"/>
  <c r="R66" i="28" s="1"/>
  <c r="F66" i="29"/>
  <c r="R66" i="29" s="1"/>
  <c r="F51" i="29"/>
  <c r="R51" i="29" s="1"/>
  <c r="R40" i="34"/>
  <c r="F88" i="28"/>
  <c r="R88" i="28" s="1"/>
  <c r="R80" i="34"/>
  <c r="F79" i="30"/>
  <c r="R79" i="30" s="1"/>
  <c r="F9" i="30"/>
  <c r="R9" i="30" s="1"/>
  <c r="F36" i="30"/>
  <c r="R36" i="30" s="1"/>
  <c r="F74" i="29"/>
  <c r="R74" i="29" s="1"/>
  <c r="R81" i="34"/>
  <c r="R43" i="34"/>
  <c r="F53" i="28"/>
  <c r="R53" i="28" s="1"/>
  <c r="F49" i="20"/>
  <c r="R49" i="20" s="1"/>
  <c r="F50" i="29"/>
  <c r="R50" i="29" s="1"/>
  <c r="R67" i="34"/>
  <c r="F73" i="28"/>
  <c r="R73" i="28" s="1"/>
  <c r="F45" i="30"/>
  <c r="R45" i="30" s="1"/>
  <c r="R30" i="34"/>
  <c r="F61" i="29"/>
  <c r="R61" i="29" s="1"/>
  <c r="F8" i="29"/>
  <c r="R8" i="29" s="1"/>
  <c r="F63" i="20"/>
  <c r="R63" i="20" s="1"/>
  <c r="R21" i="34"/>
  <c r="R69" i="34"/>
  <c r="R75" i="34"/>
  <c r="F61" i="20"/>
  <c r="R61" i="20" s="1"/>
  <c r="F52" i="29"/>
  <c r="R52" i="29" s="1"/>
  <c r="R55" i="34"/>
  <c r="F60" i="30"/>
  <c r="R60" i="30" s="1"/>
  <c r="F42" i="30"/>
  <c r="R42" i="30" s="1"/>
  <c r="R12" i="34"/>
  <c r="F76" i="29"/>
  <c r="R76" i="29" s="1"/>
  <c r="R24" i="34"/>
  <c r="F33" i="30"/>
  <c r="R33" i="30" s="1"/>
  <c r="R31" i="34"/>
  <c r="F29" i="30"/>
  <c r="R29" i="30" s="1"/>
  <c r="F42" i="20"/>
  <c r="R42" i="20" s="1"/>
  <c r="R70" i="34"/>
  <c r="F64" i="20"/>
  <c r="R64" i="20" s="1"/>
  <c r="F54" i="30"/>
  <c r="R54" i="30" s="1"/>
  <c r="F50" i="20"/>
  <c r="R50" i="20" s="1"/>
  <c r="F55" i="30"/>
  <c r="R55" i="30" s="1"/>
  <c r="F55" i="20"/>
  <c r="R55" i="20" s="1"/>
  <c r="F58" i="30"/>
  <c r="R58" i="30" s="1"/>
  <c r="F10" i="28"/>
  <c r="R10" i="28" s="1"/>
  <c r="R71" i="34"/>
  <c r="F68" i="30"/>
  <c r="R68" i="30" s="1"/>
  <c r="F38" i="30"/>
  <c r="R38" i="30" s="1"/>
  <c r="F8" i="28"/>
  <c r="R8" i="28" s="1"/>
  <c r="F56" i="20"/>
  <c r="R56" i="20" s="1"/>
  <c r="R44" i="34"/>
  <c r="F35" i="20"/>
  <c r="R35" i="20" s="1"/>
  <c r="F34" i="28"/>
  <c r="R34" i="28" s="1"/>
  <c r="F31" i="28"/>
  <c r="R31" i="28" s="1"/>
  <c r="F18" i="30"/>
  <c r="R18" i="30" s="1"/>
  <c r="F46" i="30"/>
  <c r="R46" i="30" s="1"/>
  <c r="R25" i="34"/>
  <c r="F41" i="20"/>
  <c r="R41" i="20" s="1"/>
  <c r="F12" i="28"/>
  <c r="R12" i="28" s="1"/>
  <c r="F30" i="20"/>
  <c r="R30" i="20" s="1"/>
  <c r="F68" i="29"/>
  <c r="R68" i="29" s="1"/>
  <c r="F51" i="20"/>
  <c r="R51" i="20" s="1"/>
  <c r="F56" i="29"/>
  <c r="R56" i="29" s="1"/>
  <c r="R76" i="34"/>
  <c r="F83" i="29"/>
  <c r="R83" i="29" s="1"/>
  <c r="F11" i="20"/>
  <c r="R11" i="20" s="1"/>
  <c r="R66" i="34"/>
  <c r="F64" i="28"/>
  <c r="R64" i="28" s="1"/>
  <c r="R13" i="34"/>
  <c r="F21" i="29"/>
  <c r="R21" i="29" s="1"/>
  <c r="R39" i="34"/>
  <c r="F62" i="28"/>
  <c r="R62" i="28" s="1"/>
  <c r="F59" i="29"/>
  <c r="R59" i="29" s="1"/>
  <c r="R85" i="34"/>
  <c r="F15" i="29"/>
  <c r="R15" i="29" s="1"/>
  <c r="F55" i="28"/>
  <c r="R55" i="28" s="1"/>
  <c r="F77" i="30"/>
  <c r="R77" i="30" s="1"/>
  <c r="F17" i="28"/>
  <c r="R17" i="28" s="1"/>
  <c r="F16" i="20"/>
  <c r="R16" i="20" s="1"/>
  <c r="F33" i="20"/>
  <c r="R33" i="20" s="1"/>
  <c r="F73" i="20"/>
  <c r="R73" i="20" s="1"/>
  <c r="F82" i="29"/>
  <c r="R82" i="29" s="1"/>
  <c r="F24" i="29"/>
  <c r="R24" i="29" s="1"/>
  <c r="R9" i="34"/>
  <c r="F25" i="30"/>
  <c r="R25" i="30" s="1"/>
  <c r="F72" i="28"/>
  <c r="R72" i="28" s="1"/>
  <c r="R62" i="34"/>
  <c r="F30" i="28"/>
  <c r="R30" i="28" s="1"/>
  <c r="F72" i="20"/>
  <c r="R72" i="20" s="1"/>
  <c r="F26" i="28"/>
  <c r="R26" i="28" s="1"/>
  <c r="F31" i="20"/>
  <c r="R31" i="20" s="1"/>
  <c r="F69" i="28"/>
  <c r="R69" i="28" s="1"/>
  <c r="F71" i="30"/>
  <c r="R71" i="30" s="1"/>
  <c r="F13" i="29"/>
  <c r="R13" i="29" s="1"/>
  <c r="F30" i="29"/>
  <c r="R30" i="29" s="1"/>
  <c r="F57" i="20"/>
  <c r="R57" i="20" s="1"/>
  <c r="F36" i="29"/>
  <c r="R36" i="29" s="1"/>
  <c r="F26" i="30"/>
  <c r="R26" i="30" s="1"/>
  <c r="F64" i="30"/>
  <c r="R64" i="30" s="1"/>
  <c r="F25" i="20"/>
  <c r="R25" i="20" s="1"/>
  <c r="F13" i="20"/>
  <c r="R13" i="20" s="1"/>
  <c r="R19" i="34"/>
  <c r="F61" i="28"/>
  <c r="R61" i="28" s="1"/>
  <c r="F24" i="30"/>
  <c r="R24" i="30" s="1"/>
  <c r="F53" i="29"/>
  <c r="R53" i="29" s="1"/>
  <c r="F70" i="20"/>
  <c r="R70" i="20" s="1"/>
  <c r="R52" i="34"/>
  <c r="F50" i="30"/>
  <c r="R50" i="30" s="1"/>
  <c r="F48" i="30"/>
  <c r="R48" i="30" s="1"/>
  <c r="F26" i="29"/>
  <c r="R26" i="29" s="1"/>
  <c r="F30" i="30"/>
  <c r="R30" i="30" s="1"/>
  <c r="F24" i="20"/>
  <c r="R24" i="20" s="1"/>
  <c r="F47" i="28"/>
  <c r="R47" i="28" s="1"/>
  <c r="F74" i="30"/>
  <c r="R74" i="30" s="1"/>
  <c r="R16" i="34"/>
  <c r="F46" i="28"/>
  <c r="R46" i="28" s="1"/>
  <c r="F27" i="29"/>
  <c r="R27" i="29" s="1"/>
  <c r="F81" i="29"/>
  <c r="R81" i="29" s="1"/>
  <c r="F34" i="29"/>
  <c r="R34" i="29" s="1"/>
  <c r="F17" i="20"/>
  <c r="R17" i="20" s="1"/>
  <c r="F19" i="20"/>
  <c r="R19" i="20" s="1"/>
  <c r="F43" i="30"/>
  <c r="R43" i="30" s="1"/>
  <c r="F69" i="20"/>
  <c r="R69" i="20" s="1"/>
  <c r="F41" i="29"/>
  <c r="R41" i="29" s="1"/>
  <c r="F22" i="20"/>
  <c r="R22" i="20" s="1"/>
  <c r="F45" i="20"/>
  <c r="R45" i="20" s="1"/>
  <c r="R64" i="34"/>
  <c r="R77" i="34"/>
  <c r="F19" i="30"/>
  <c r="R19" i="30" s="1"/>
  <c r="F84" i="30"/>
  <c r="R84" i="30" s="1"/>
  <c r="F82" i="28"/>
  <c r="R82" i="28" s="1"/>
  <c r="F16" i="28"/>
  <c r="R16" i="28" s="1"/>
  <c r="F39" i="30"/>
  <c r="R39" i="30" s="1"/>
  <c r="R41" i="34"/>
  <c r="F37" i="30"/>
  <c r="R37" i="30" s="1"/>
  <c r="F10" i="29"/>
  <c r="R10" i="29" s="1"/>
  <c r="F26" i="20"/>
  <c r="R26" i="20" s="1"/>
  <c r="F19" i="28"/>
  <c r="R19" i="28" s="1"/>
  <c r="F63" i="28"/>
  <c r="R63" i="28" s="1"/>
  <c r="F37" i="29"/>
  <c r="R37" i="29" s="1"/>
  <c r="R50" i="34"/>
  <c r="R86" i="34"/>
  <c r="F39" i="28"/>
  <c r="R39" i="28" s="1"/>
  <c r="R72" i="34"/>
  <c r="R34" i="34"/>
  <c r="F38" i="28"/>
  <c r="R38" i="28" s="1"/>
  <c r="F52" i="20"/>
  <c r="R52" i="20" s="1"/>
  <c r="F43" i="28"/>
  <c r="R43" i="28" s="1"/>
  <c r="F11" i="28"/>
  <c r="R11" i="28" s="1"/>
  <c r="F32" i="28"/>
  <c r="R32" i="28" s="1"/>
  <c r="F12" i="30"/>
  <c r="R12" i="30" s="1"/>
  <c r="R8" i="34"/>
  <c r="R42" i="34"/>
  <c r="F48" i="29"/>
  <c r="R48" i="29" s="1"/>
  <c r="R27" i="34"/>
  <c r="F8" i="30"/>
  <c r="R8" i="30" s="1"/>
  <c r="F74" i="28"/>
  <c r="R74" i="28" s="1"/>
  <c r="R61" i="34"/>
  <c r="R51" i="34"/>
  <c r="F80" i="28"/>
  <c r="R80" i="28" s="1"/>
  <c r="R22" i="34"/>
  <c r="R83" i="34"/>
  <c r="R59" i="34"/>
  <c r="F54" i="20"/>
  <c r="R54" i="20" s="1"/>
  <c r="F38" i="20"/>
  <c r="R38" i="20" s="1"/>
  <c r="F55" i="29"/>
  <c r="R55" i="29" s="1"/>
  <c r="R38" i="34"/>
  <c r="F69" i="29"/>
  <c r="R69" i="29" s="1"/>
  <c r="F17" i="29"/>
  <c r="R17" i="29" s="1"/>
  <c r="R45" i="34"/>
  <c r="F29" i="20"/>
  <c r="R29" i="20" s="1"/>
  <c r="F60" i="20"/>
  <c r="R60" i="20" s="1"/>
  <c r="F78" i="28"/>
  <c r="R78" i="28" s="1"/>
  <c r="F24" i="28"/>
  <c r="R24" i="28" s="1"/>
  <c r="F45" i="28"/>
  <c r="R45" i="28" s="1"/>
  <c r="F25" i="29"/>
  <c r="R25" i="29" s="1"/>
  <c r="F21" i="30"/>
  <c r="R21" i="30" s="1"/>
  <c r="F13" i="28"/>
  <c r="R13" i="28" s="1"/>
  <c r="F77" i="29"/>
  <c r="R77" i="29" s="1"/>
  <c r="R49" i="34"/>
  <c r="R35" i="34"/>
  <c r="F44" i="30"/>
  <c r="R44" i="30" s="1"/>
  <c r="F18" i="29"/>
  <c r="R18" i="29" s="1"/>
  <c r="F10" i="30"/>
  <c r="R10" i="30" s="1"/>
  <c r="F25" i="28"/>
  <c r="R25" i="28" s="1"/>
  <c r="F44" i="28"/>
  <c r="R44" i="28" s="1"/>
  <c r="F84" i="29"/>
  <c r="R84" i="29" s="1"/>
  <c r="R33" i="34"/>
  <c r="F74" i="20"/>
  <c r="R74" i="20" s="1"/>
  <c r="F29" i="29"/>
  <c r="R29" i="29" s="1"/>
  <c r="R37" i="34"/>
  <c r="F60" i="28"/>
  <c r="R60" i="28" s="1"/>
  <c r="F35" i="28"/>
  <c r="R35" i="28" s="1"/>
  <c r="R60" i="34"/>
  <c r="F76" i="30"/>
  <c r="R76" i="30" s="1"/>
  <c r="F79" i="28"/>
  <c r="R79" i="28" s="1"/>
  <c r="R10" i="34"/>
  <c r="F22" i="30"/>
  <c r="R22" i="30" s="1"/>
  <c r="F15" i="30"/>
  <c r="R15" i="30" s="1"/>
  <c r="F20" i="20"/>
  <c r="R20" i="20" s="1"/>
  <c r="F66" i="30"/>
  <c r="R66" i="30" s="1"/>
  <c r="F58" i="29"/>
  <c r="R58" i="29" s="1"/>
  <c r="F28" i="30"/>
  <c r="R28" i="30" s="1"/>
  <c r="F35" i="30"/>
  <c r="R35" i="30" s="1"/>
  <c r="F84" i="28"/>
  <c r="R84" i="28" s="1"/>
  <c r="F36" i="20"/>
  <c r="R36" i="20" s="1"/>
  <c r="R10" i="35"/>
  <c r="F81" i="30"/>
  <c r="R81" i="30" s="1"/>
  <c r="F33" i="29"/>
  <c r="R33" i="29" s="1"/>
  <c r="F53" i="30"/>
  <c r="R53" i="30" s="1"/>
  <c r="F46" i="20"/>
  <c r="R46" i="20" s="1"/>
  <c r="F47" i="30"/>
  <c r="R47" i="30" s="1"/>
  <c r="F75" i="29"/>
  <c r="R75" i="29" s="1"/>
  <c r="F62" i="29"/>
  <c r="R62" i="29" s="1"/>
  <c r="F63" i="30"/>
  <c r="R63" i="30" s="1"/>
  <c r="F34" i="30"/>
  <c r="R34" i="30" s="1"/>
  <c r="F85" i="29"/>
  <c r="R85" i="29" s="1"/>
  <c r="F12" i="20"/>
  <c r="R12" i="20" s="1"/>
  <c r="F72" i="30"/>
  <c r="R72" i="30" s="1"/>
  <c r="F32" i="20"/>
  <c r="R32" i="20" s="1"/>
  <c r="F14" i="20"/>
  <c r="R14" i="20" s="1"/>
  <c r="F14" i="28"/>
  <c r="R14" i="28" s="1"/>
  <c r="F42" i="28"/>
  <c r="R42" i="28" s="1"/>
  <c r="F71" i="20"/>
  <c r="R71" i="20" s="1"/>
  <c r="F20" i="28"/>
  <c r="R20" i="28" s="1"/>
  <c r="F87" i="30"/>
  <c r="R87" i="30" s="1"/>
  <c r="R9" i="35"/>
  <c r="F11" i="31"/>
  <c r="R11" i="31" s="1"/>
  <c r="F8" i="31"/>
  <c r="R8" i="31" s="1"/>
  <c r="F9" i="31"/>
  <c r="R9" i="31" s="1"/>
  <c r="F10" i="31"/>
  <c r="R10" i="31" s="1"/>
  <c r="F12" i="31"/>
  <c r="R12" i="31" s="1"/>
  <c r="R11" i="35"/>
  <c r="R12" i="35"/>
  <c r="F13" i="31"/>
  <c r="R13" i="31" s="1"/>
  <c r="F14" i="31"/>
  <c r="R14" i="31" s="1"/>
  <c r="R13" i="35"/>
  <c r="R14" i="35"/>
  <c r="F15" i="31"/>
  <c r="R15" i="31" s="1"/>
  <c r="R15" i="35"/>
  <c r="F16" i="31"/>
  <c r="R16" i="31" s="1"/>
  <c r="R16" i="35"/>
  <c r="F17" i="31"/>
  <c r="R17" i="31" s="1"/>
  <c r="R17" i="35"/>
  <c r="F18" i="31"/>
  <c r="R18" i="31" s="1"/>
  <c r="F19" i="31"/>
  <c r="R19" i="31" s="1"/>
  <c r="R18" i="35"/>
  <c r="R19" i="35"/>
  <c r="F20" i="31"/>
  <c r="R20" i="31" s="1"/>
  <c r="F21" i="31"/>
  <c r="R21" i="31" s="1"/>
  <c r="R20" i="35"/>
  <c r="F22" i="31"/>
  <c r="R22" i="31" s="1"/>
  <c r="R21" i="35"/>
  <c r="R22" i="35"/>
  <c r="F23" i="31"/>
  <c r="R23" i="31" s="1"/>
  <c r="F24" i="31"/>
  <c r="R24" i="31" s="1"/>
  <c r="R23" i="35"/>
  <c r="R24" i="35"/>
  <c r="F25" i="31"/>
  <c r="R25" i="31" s="1"/>
  <c r="F26" i="31"/>
  <c r="R26" i="31" s="1"/>
  <c r="R25" i="35"/>
  <c r="R26" i="35"/>
  <c r="F27" i="31"/>
  <c r="R27" i="31" s="1"/>
  <c r="F28" i="31"/>
  <c r="R28" i="31" s="1"/>
  <c r="R27" i="35"/>
  <c r="R28" i="35"/>
  <c r="F29" i="31"/>
  <c r="R29" i="31" s="1"/>
  <c r="F30" i="31"/>
  <c r="R30" i="31" s="1"/>
  <c r="R29" i="35"/>
  <c r="R30" i="35"/>
  <c r="F31" i="31"/>
  <c r="R31" i="31" s="1"/>
  <c r="R31" i="35"/>
  <c r="F32" i="31"/>
  <c r="R32" i="31" s="1"/>
  <c r="F33" i="31"/>
  <c r="R33" i="31" s="1"/>
  <c r="R32" i="35"/>
  <c r="F34" i="31"/>
  <c r="R34" i="31" s="1"/>
  <c r="R33" i="35"/>
  <c r="F35" i="31"/>
  <c r="R35" i="31" s="1"/>
  <c r="R34" i="35"/>
  <c r="R35" i="35"/>
  <c r="F36" i="31"/>
  <c r="R36" i="31" s="1"/>
  <c r="R36" i="35"/>
  <c r="F37" i="31"/>
  <c r="R37" i="31" s="1"/>
  <c r="F38" i="31"/>
  <c r="R38" i="31" s="1"/>
  <c r="R37" i="35"/>
  <c r="R38" i="35"/>
  <c r="F39" i="31"/>
  <c r="R39" i="31" s="1"/>
  <c r="R39" i="35"/>
  <c r="F40" i="31"/>
  <c r="R40" i="31" s="1"/>
  <c r="F41" i="31"/>
  <c r="R41" i="31" s="1"/>
  <c r="R40" i="35"/>
  <c r="R41" i="35"/>
  <c r="F42" i="31"/>
  <c r="R42" i="31" s="1"/>
  <c r="R42" i="35"/>
  <c r="F43" i="31"/>
  <c r="R43" i="31" s="1"/>
  <c r="R43" i="35"/>
  <c r="F44" i="31"/>
  <c r="R44" i="31" s="1"/>
  <c r="F45" i="31"/>
  <c r="R45" i="31" s="1"/>
  <c r="R44" i="35"/>
  <c r="F46" i="31"/>
  <c r="R46" i="31" s="1"/>
  <c r="R45" i="35"/>
  <c r="F47" i="31"/>
  <c r="R47" i="31" s="1"/>
  <c r="R46" i="35"/>
  <c r="F48" i="31"/>
  <c r="R48" i="31" s="1"/>
  <c r="R47" i="35"/>
  <c r="R48" i="35"/>
  <c r="F49" i="31"/>
  <c r="R49" i="31" s="1"/>
  <c r="R49" i="35"/>
  <c r="F50" i="31"/>
  <c r="R50" i="31" s="1"/>
  <c r="F51" i="31"/>
  <c r="R51" i="31" s="1"/>
  <c r="R50" i="35"/>
  <c r="F52" i="31"/>
  <c r="R52" i="31" s="1"/>
  <c r="R51" i="35"/>
  <c r="F53" i="31"/>
  <c r="R53" i="31" s="1"/>
  <c r="R52" i="35"/>
  <c r="R53" i="35"/>
  <c r="F54" i="31"/>
  <c r="R54" i="31" s="1"/>
  <c r="F55" i="31"/>
  <c r="R55" i="31" s="1"/>
  <c r="R54" i="35"/>
  <c r="F56" i="31"/>
  <c r="R56" i="31" s="1"/>
  <c r="R55" i="35"/>
  <c r="F57" i="31"/>
  <c r="R57" i="31" s="1"/>
  <c r="R56" i="35"/>
  <c r="F58" i="31"/>
  <c r="R58" i="31" s="1"/>
  <c r="R57" i="35"/>
  <c r="R58" i="35"/>
  <c r="F59" i="31"/>
  <c r="R59" i="31" s="1"/>
  <c r="R59" i="35"/>
  <c r="F60" i="31"/>
  <c r="R60" i="31" s="1"/>
  <c r="F61" i="31"/>
  <c r="R61" i="31" s="1"/>
  <c r="R60" i="35"/>
  <c r="F62" i="31"/>
  <c r="R62" i="31" s="1"/>
  <c r="R61" i="35"/>
  <c r="F63" i="31"/>
  <c r="R63" i="31" s="1"/>
  <c r="R62" i="35"/>
  <c r="F64" i="31"/>
  <c r="R64" i="31" s="1"/>
  <c r="R63" i="35"/>
  <c r="R64" i="35"/>
  <c r="F65" i="31"/>
  <c r="R65" i="31" s="1"/>
  <c r="R65" i="35"/>
  <c r="F66" i="31"/>
  <c r="R66" i="31" s="1"/>
  <c r="R66" i="35"/>
  <c r="F67" i="31"/>
  <c r="R67" i="31" s="1"/>
  <c r="R67" i="35"/>
  <c r="F68" i="31"/>
  <c r="R68" i="31" s="1"/>
  <c r="R68" i="35"/>
  <c r="F69" i="31"/>
  <c r="R69" i="31" s="1"/>
  <c r="F70" i="31"/>
  <c r="R70" i="31" s="1"/>
  <c r="R69" i="35"/>
  <c r="R70" i="35"/>
  <c r="F71" i="31"/>
  <c r="R71" i="31" s="1"/>
  <c r="F72" i="31"/>
  <c r="R72" i="31" s="1"/>
  <c r="F73" i="31"/>
  <c r="R73" i="31" s="1"/>
  <c r="F77" i="31"/>
  <c r="R77" i="31" s="1"/>
  <c r="F74" i="31"/>
  <c r="R74" i="31" s="1"/>
  <c r="F75" i="31"/>
  <c r="R75" i="31" s="1"/>
  <c r="AK90" i="32"/>
  <c r="AL90" i="32"/>
  <c r="AM90" i="32"/>
  <c r="W91" i="32"/>
  <c r="M86" i="32"/>
  <c r="L86" i="32"/>
  <c r="Q87" i="32" s="1"/>
  <c r="U87" i="32"/>
  <c r="AK86" i="33"/>
  <c r="AL86" i="33"/>
  <c r="AM86" i="33"/>
  <c r="W87" i="33"/>
  <c r="L84" i="33"/>
  <c r="Q85" i="33" s="1"/>
  <c r="M84" i="33"/>
  <c r="U85" i="33"/>
  <c r="M88" i="35"/>
  <c r="L88" i="35"/>
  <c r="Q89" i="35" s="1"/>
  <c r="U89" i="35"/>
  <c r="AM97" i="35"/>
  <c r="AL97" i="35"/>
  <c r="AK97" i="35"/>
  <c r="W98" i="35"/>
  <c r="C87" i="35"/>
  <c r="G87" i="35" s="1"/>
  <c r="I86" i="35"/>
  <c r="S86" i="35"/>
  <c r="AD86" i="35" s="1"/>
  <c r="R86" i="35"/>
  <c r="A85" i="35"/>
  <c r="J85" i="35"/>
  <c r="H85" i="35"/>
  <c r="B85" i="35"/>
  <c r="C88" i="31"/>
  <c r="G88" i="31" s="1"/>
  <c r="I87" i="31"/>
  <c r="S87" i="31"/>
  <c r="AD87" i="31" s="1"/>
  <c r="F87" i="31"/>
  <c r="R87" i="31" s="1"/>
  <c r="B86" i="31"/>
  <c r="H86" i="31"/>
  <c r="J86" i="31"/>
  <c r="A86" i="31"/>
  <c r="AM87" i="31"/>
  <c r="AK87" i="31"/>
  <c r="AL87" i="31"/>
  <c r="W88" i="31"/>
  <c r="L87" i="31"/>
  <c r="Q88" i="31" s="1"/>
  <c r="M87" i="31"/>
  <c r="U90" i="31"/>
  <c r="AL87" i="29"/>
  <c r="AK87" i="29"/>
  <c r="AM87" i="29"/>
  <c r="W88" i="29"/>
  <c r="L87" i="29"/>
  <c r="Q88" i="29" s="1"/>
  <c r="M87" i="29"/>
  <c r="U90" i="29"/>
  <c r="AK116" i="28"/>
  <c r="AM116" i="28"/>
  <c r="AL116" i="28"/>
  <c r="W117" i="28"/>
  <c r="M86" i="28"/>
  <c r="L86" i="28"/>
  <c r="Q87" i="28" s="1"/>
  <c r="U87" i="28"/>
  <c r="AM91" i="20"/>
  <c r="AL91" i="20"/>
  <c r="AK91" i="20"/>
  <c r="W92" i="20"/>
  <c r="M84" i="20"/>
  <c r="L84" i="20"/>
  <c r="Q85" i="20" s="1"/>
  <c r="U85" i="20"/>
  <c r="AL85" i="30"/>
  <c r="AK85" i="30"/>
  <c r="AM85" i="30"/>
  <c r="W86" i="30"/>
  <c r="M85" i="30"/>
  <c r="L85" i="30"/>
  <c r="Q86" i="30" s="1"/>
  <c r="U95" i="30"/>
  <c r="AL94" i="34"/>
  <c r="AM94" i="34"/>
  <c r="AK94" i="34"/>
  <c r="W95" i="34"/>
  <c r="L86" i="34"/>
  <c r="Q87" i="34" s="1"/>
  <c r="M86" i="34"/>
  <c r="U87" i="34"/>
  <c r="C92" i="28" l="1"/>
  <c r="G91" i="28"/>
  <c r="I91" i="28"/>
  <c r="S91" i="28"/>
  <c r="AD91" i="28" s="1"/>
  <c r="F91" i="28"/>
  <c r="R91" i="28" s="1"/>
  <c r="B87" i="30"/>
  <c r="H87" i="30"/>
  <c r="H85" i="32"/>
  <c r="B85" i="32"/>
  <c r="A85" i="33"/>
  <c r="J85" i="33"/>
  <c r="C87" i="20"/>
  <c r="G86" i="20"/>
  <c r="I86" i="20"/>
  <c r="F86" i="20"/>
  <c r="R86" i="20" s="1"/>
  <c r="S86" i="20"/>
  <c r="AD86" i="20" s="1"/>
  <c r="C87" i="29"/>
  <c r="G86" i="29"/>
  <c r="S86" i="29"/>
  <c r="AD86" i="29" s="1"/>
  <c r="I86" i="29"/>
  <c r="C87" i="34"/>
  <c r="S86" i="34"/>
  <c r="AD86" i="34" s="1"/>
  <c r="G86" i="34"/>
  <c r="I86" i="34"/>
  <c r="G86" i="32"/>
  <c r="C87" i="32"/>
  <c r="S86" i="32"/>
  <c r="AD86" i="32" s="1"/>
  <c r="I86" i="32"/>
  <c r="R86" i="32"/>
  <c r="H85" i="20"/>
  <c r="B85" i="20"/>
  <c r="H85" i="29"/>
  <c r="B85" i="29"/>
  <c r="H85" i="34"/>
  <c r="B85" i="34"/>
  <c r="J90" i="28"/>
  <c r="A90" i="28"/>
  <c r="J87" i="30"/>
  <c r="A87" i="30"/>
  <c r="R86" i="33"/>
  <c r="C87" i="33"/>
  <c r="G86" i="33"/>
  <c r="I86" i="33"/>
  <c r="S86" i="33"/>
  <c r="AD86" i="33" s="1"/>
  <c r="J85" i="34"/>
  <c r="A85" i="34"/>
  <c r="H90" i="28"/>
  <c r="B90" i="28"/>
  <c r="G88" i="30"/>
  <c r="C89" i="30"/>
  <c r="S88" i="30"/>
  <c r="AD88" i="30" s="1"/>
  <c r="I88" i="30"/>
  <c r="A85" i="32"/>
  <c r="J85" i="32"/>
  <c r="H85" i="33"/>
  <c r="B85" i="33"/>
  <c r="A85" i="20"/>
  <c r="J85" i="20"/>
  <c r="A85" i="29"/>
  <c r="J85" i="29"/>
  <c r="AL91" i="32"/>
  <c r="AK91" i="32"/>
  <c r="AM91" i="32"/>
  <c r="W92" i="32"/>
  <c r="M87" i="32"/>
  <c r="L87" i="32"/>
  <c r="Q88" i="32" s="1"/>
  <c r="U88" i="32"/>
  <c r="AK87" i="33"/>
  <c r="AM87" i="33"/>
  <c r="AL87" i="33"/>
  <c r="W88" i="33"/>
  <c r="M85" i="33"/>
  <c r="L85" i="33"/>
  <c r="Q86" i="33" s="1"/>
  <c r="U86" i="33"/>
  <c r="M89" i="35"/>
  <c r="L89" i="35"/>
  <c r="Q90" i="35" s="1"/>
  <c r="U90" i="35"/>
  <c r="AK98" i="35"/>
  <c r="AM98" i="35"/>
  <c r="AL98" i="35"/>
  <c r="W99" i="35"/>
  <c r="A86" i="35"/>
  <c r="J86" i="35"/>
  <c r="H86" i="35"/>
  <c r="B86" i="35"/>
  <c r="I87" i="35"/>
  <c r="C88" i="35"/>
  <c r="G88" i="35" s="1"/>
  <c r="S87" i="35"/>
  <c r="AD87" i="35" s="1"/>
  <c r="R87" i="35"/>
  <c r="A87" i="31"/>
  <c r="J87" i="31"/>
  <c r="C89" i="31"/>
  <c r="G89" i="31" s="1"/>
  <c r="I88" i="31"/>
  <c r="S88" i="31"/>
  <c r="AD88" i="31" s="1"/>
  <c r="F88" i="31"/>
  <c r="R88" i="31" s="1"/>
  <c r="B87" i="31"/>
  <c r="H87" i="31"/>
  <c r="AK88" i="31"/>
  <c r="AM88" i="31"/>
  <c r="AL88" i="31"/>
  <c r="W89" i="31"/>
  <c r="L88" i="31"/>
  <c r="Q89" i="31" s="1"/>
  <c r="M88" i="31"/>
  <c r="U91" i="31"/>
  <c r="AK88" i="29"/>
  <c r="AM88" i="29"/>
  <c r="AL88" i="29"/>
  <c r="W89" i="29"/>
  <c r="L88" i="29"/>
  <c r="Q89" i="29" s="1"/>
  <c r="M88" i="29"/>
  <c r="U91" i="29"/>
  <c r="AM117" i="28"/>
  <c r="AK117" i="28"/>
  <c r="AL117" i="28"/>
  <c r="W118" i="28"/>
  <c r="L87" i="28"/>
  <c r="Q88" i="28" s="1"/>
  <c r="M87" i="28"/>
  <c r="U88" i="28"/>
  <c r="AK92" i="20"/>
  <c r="AM92" i="20"/>
  <c r="AL92" i="20"/>
  <c r="W93" i="20"/>
  <c r="L85" i="20"/>
  <c r="Q86" i="20" s="1"/>
  <c r="M85" i="20"/>
  <c r="U86" i="20"/>
  <c r="AK86" i="30"/>
  <c r="AM86" i="30"/>
  <c r="AL86" i="30"/>
  <c r="W87" i="30"/>
  <c r="L86" i="30"/>
  <c r="Q87" i="30" s="1"/>
  <c r="M86" i="30"/>
  <c r="U96" i="30"/>
  <c r="L87" i="34"/>
  <c r="Q88" i="34" s="1"/>
  <c r="M87" i="34"/>
  <c r="U88" i="34"/>
  <c r="AM95" i="34"/>
  <c r="AL95" i="34"/>
  <c r="AK95" i="34"/>
  <c r="W96" i="34"/>
  <c r="A88" i="30" l="1"/>
  <c r="J88" i="30"/>
  <c r="J86" i="32"/>
  <c r="A86" i="32"/>
  <c r="J86" i="34"/>
  <c r="A86" i="34"/>
  <c r="A86" i="29"/>
  <c r="J86" i="29"/>
  <c r="G87" i="20"/>
  <c r="C88" i="20"/>
  <c r="F87" i="20"/>
  <c r="R87" i="20" s="1"/>
  <c r="S87" i="20"/>
  <c r="AD87" i="20" s="1"/>
  <c r="I87" i="20"/>
  <c r="A86" i="33"/>
  <c r="J86" i="33"/>
  <c r="B86" i="34"/>
  <c r="H86" i="34"/>
  <c r="A91" i="28"/>
  <c r="J91" i="28"/>
  <c r="C90" i="30"/>
  <c r="G89" i="30"/>
  <c r="S89" i="30"/>
  <c r="AD89" i="30" s="1"/>
  <c r="I89" i="30"/>
  <c r="F89" i="30"/>
  <c r="R89" i="30" s="1"/>
  <c r="H86" i="33"/>
  <c r="B86" i="33"/>
  <c r="C88" i="32"/>
  <c r="G87" i="32"/>
  <c r="I87" i="32"/>
  <c r="S87" i="32"/>
  <c r="AD87" i="32" s="1"/>
  <c r="R87" i="32"/>
  <c r="B86" i="29"/>
  <c r="H86" i="29"/>
  <c r="J86" i="20"/>
  <c r="A86" i="20"/>
  <c r="H91" i="28"/>
  <c r="B91" i="28"/>
  <c r="B88" i="30"/>
  <c r="H88" i="30"/>
  <c r="R87" i="33"/>
  <c r="G87" i="33"/>
  <c r="C88" i="33"/>
  <c r="S87" i="33"/>
  <c r="AD87" i="33" s="1"/>
  <c r="I87" i="33"/>
  <c r="H86" i="32"/>
  <c r="B86" i="32"/>
  <c r="G87" i="34"/>
  <c r="C88" i="34"/>
  <c r="I87" i="34"/>
  <c r="S87" i="34"/>
  <c r="AD87" i="34" s="1"/>
  <c r="R87" i="34"/>
  <c r="G87" i="29"/>
  <c r="C88" i="29"/>
  <c r="I87" i="29"/>
  <c r="S87" i="29"/>
  <c r="AD87" i="29" s="1"/>
  <c r="F87" i="29"/>
  <c r="R87" i="29" s="1"/>
  <c r="B86" i="20"/>
  <c r="H86" i="20"/>
  <c r="C93" i="28"/>
  <c r="G92" i="28"/>
  <c r="S92" i="28"/>
  <c r="AD92" i="28" s="1"/>
  <c r="I92" i="28"/>
  <c r="F92" i="28"/>
  <c r="R92" i="28" s="1"/>
  <c r="AK92" i="32"/>
  <c r="AM92" i="32"/>
  <c r="AL92" i="32"/>
  <c r="W93" i="32"/>
  <c r="M88" i="32"/>
  <c r="L88" i="32"/>
  <c r="Q89" i="32" s="1"/>
  <c r="U89" i="32"/>
  <c r="AL88" i="33"/>
  <c r="AM88" i="33"/>
  <c r="AK88" i="33"/>
  <c r="W89" i="33"/>
  <c r="M86" i="33"/>
  <c r="L86" i="33"/>
  <c r="Q87" i="33" s="1"/>
  <c r="U87" i="33"/>
  <c r="L90" i="35"/>
  <c r="Q91" i="35" s="1"/>
  <c r="M90" i="35"/>
  <c r="U91" i="35"/>
  <c r="AL99" i="35"/>
  <c r="AK99" i="35"/>
  <c r="AM99" i="35"/>
  <c r="W100" i="35"/>
  <c r="S88" i="35"/>
  <c r="AD88" i="35" s="1"/>
  <c r="R88" i="35"/>
  <c r="I88" i="35"/>
  <c r="C89" i="35"/>
  <c r="G89" i="35" s="1"/>
  <c r="H87" i="35"/>
  <c r="B87" i="35"/>
  <c r="J87" i="35"/>
  <c r="A87" i="35"/>
  <c r="C90" i="31"/>
  <c r="G90" i="31" s="1"/>
  <c r="I89" i="31"/>
  <c r="S89" i="31"/>
  <c r="AD89" i="31" s="1"/>
  <c r="F89" i="31"/>
  <c r="R89" i="31" s="1"/>
  <c r="H88" i="31"/>
  <c r="B88" i="31"/>
  <c r="J88" i="31"/>
  <c r="A88" i="31"/>
  <c r="AK89" i="31"/>
  <c r="AM89" i="31"/>
  <c r="AL89" i="31"/>
  <c r="W90" i="31"/>
  <c r="L89" i="31"/>
  <c r="Q90" i="31" s="1"/>
  <c r="M89" i="31"/>
  <c r="U92" i="31"/>
  <c r="AM89" i="29"/>
  <c r="AK89" i="29"/>
  <c r="AL89" i="29"/>
  <c r="W90" i="29"/>
  <c r="L89" i="29"/>
  <c r="Q90" i="29" s="1"/>
  <c r="M89" i="29"/>
  <c r="U92" i="29"/>
  <c r="M88" i="28"/>
  <c r="L88" i="28"/>
  <c r="Q89" i="28" s="1"/>
  <c r="U89" i="28"/>
  <c r="AK118" i="28"/>
  <c r="AL118" i="28"/>
  <c r="AM118" i="28"/>
  <c r="W119" i="28"/>
  <c r="M86" i="20"/>
  <c r="L86" i="20"/>
  <c r="Q87" i="20" s="1"/>
  <c r="U87" i="20"/>
  <c r="AL93" i="20"/>
  <c r="AK93" i="20"/>
  <c r="AM93" i="20"/>
  <c r="W94" i="20"/>
  <c r="AL87" i="30"/>
  <c r="AM87" i="30"/>
  <c r="AK87" i="30"/>
  <c r="W88" i="30"/>
  <c r="M87" i="30"/>
  <c r="L87" i="30"/>
  <c r="Q88" i="30" s="1"/>
  <c r="U97" i="30"/>
  <c r="AL96" i="34"/>
  <c r="AK96" i="34"/>
  <c r="AM96" i="34"/>
  <c r="W97" i="34"/>
  <c r="L88" i="34"/>
  <c r="Q89" i="34" s="1"/>
  <c r="M88" i="34"/>
  <c r="U89" i="34"/>
  <c r="H92" i="28" l="1"/>
  <c r="B92" i="28"/>
  <c r="H87" i="29"/>
  <c r="B87" i="29"/>
  <c r="C89" i="34"/>
  <c r="G88" i="34"/>
  <c r="I88" i="34"/>
  <c r="S88" i="34"/>
  <c r="AD88" i="34" s="1"/>
  <c r="R88" i="34"/>
  <c r="A87" i="33"/>
  <c r="J87" i="33"/>
  <c r="B87" i="32"/>
  <c r="H87" i="32"/>
  <c r="G90" i="30"/>
  <c r="C91" i="30"/>
  <c r="I90" i="30"/>
  <c r="S90" i="30"/>
  <c r="AD90" i="30" s="1"/>
  <c r="F90" i="30"/>
  <c r="R90" i="30" s="1"/>
  <c r="C94" i="28"/>
  <c r="G93" i="28"/>
  <c r="S93" i="28"/>
  <c r="AD93" i="28" s="1"/>
  <c r="I93" i="28"/>
  <c r="F93" i="28"/>
  <c r="R93" i="28" s="1"/>
  <c r="H87" i="34"/>
  <c r="B87" i="34"/>
  <c r="G88" i="32"/>
  <c r="C89" i="32"/>
  <c r="I88" i="32"/>
  <c r="S88" i="32"/>
  <c r="AD88" i="32" s="1"/>
  <c r="R88" i="32"/>
  <c r="A89" i="30"/>
  <c r="J89" i="30"/>
  <c r="J92" i="28"/>
  <c r="A92" i="28"/>
  <c r="A87" i="29"/>
  <c r="J87" i="29"/>
  <c r="R88" i="33"/>
  <c r="C89" i="33"/>
  <c r="G88" i="33"/>
  <c r="I88" i="33"/>
  <c r="S88" i="33"/>
  <c r="AD88" i="33" s="1"/>
  <c r="G88" i="20"/>
  <c r="C89" i="20"/>
  <c r="S88" i="20"/>
  <c r="AD88" i="20" s="1"/>
  <c r="I88" i="20"/>
  <c r="F88" i="20"/>
  <c r="R88" i="20" s="1"/>
  <c r="C89" i="29"/>
  <c r="G88" i="29"/>
  <c r="I88" i="29"/>
  <c r="S88" i="29"/>
  <c r="AD88" i="29" s="1"/>
  <c r="F88" i="29"/>
  <c r="R88" i="29" s="1"/>
  <c r="J87" i="34"/>
  <c r="A87" i="34"/>
  <c r="H87" i="33"/>
  <c r="B87" i="33"/>
  <c r="J87" i="32"/>
  <c r="A87" i="32"/>
  <c r="H89" i="30"/>
  <c r="B89" i="30"/>
  <c r="A87" i="20"/>
  <c r="J87" i="20"/>
  <c r="H87" i="20"/>
  <c r="B87" i="20"/>
  <c r="AL93" i="32"/>
  <c r="AM93" i="32"/>
  <c r="AK93" i="32"/>
  <c r="W94" i="32"/>
  <c r="M89" i="32"/>
  <c r="L89" i="32"/>
  <c r="Q90" i="32" s="1"/>
  <c r="U90" i="32"/>
  <c r="AM89" i="33"/>
  <c r="AL89" i="33"/>
  <c r="AK89" i="33"/>
  <c r="W90" i="33"/>
  <c r="M87" i="33"/>
  <c r="L87" i="33"/>
  <c r="Q88" i="33" s="1"/>
  <c r="U88" i="33"/>
  <c r="L91" i="35"/>
  <c r="Q92" i="35" s="1"/>
  <c r="M91" i="35"/>
  <c r="U92" i="35"/>
  <c r="AM100" i="35"/>
  <c r="AK100" i="35"/>
  <c r="AL100" i="35"/>
  <c r="W101" i="35"/>
  <c r="B88" i="35"/>
  <c r="H88" i="35"/>
  <c r="J88" i="35"/>
  <c r="A88" i="35"/>
  <c r="S89" i="35"/>
  <c r="AD89" i="35" s="1"/>
  <c r="R89" i="35"/>
  <c r="C90" i="35"/>
  <c r="G90" i="35" s="1"/>
  <c r="I89" i="35"/>
  <c r="A89" i="31"/>
  <c r="J89" i="31"/>
  <c r="C91" i="31"/>
  <c r="G91" i="31" s="1"/>
  <c r="S90" i="31"/>
  <c r="AD90" i="31" s="1"/>
  <c r="I90" i="31"/>
  <c r="F90" i="31"/>
  <c r="R90" i="31" s="1"/>
  <c r="H89" i="31"/>
  <c r="B89" i="31"/>
  <c r="AL90" i="31"/>
  <c r="AK90" i="31"/>
  <c r="AM90" i="31"/>
  <c r="W91" i="31"/>
  <c r="M90" i="31"/>
  <c r="L90" i="31"/>
  <c r="Q91" i="31" s="1"/>
  <c r="U93" i="31"/>
  <c r="AK90" i="29"/>
  <c r="AL90" i="29"/>
  <c r="AM90" i="29"/>
  <c r="W91" i="29"/>
  <c r="L90" i="29"/>
  <c r="Q91" i="29" s="1"/>
  <c r="M90" i="29"/>
  <c r="U93" i="29"/>
  <c r="AL119" i="28"/>
  <c r="AM119" i="28"/>
  <c r="AK119" i="28"/>
  <c r="W120" i="28"/>
  <c r="L89" i="28"/>
  <c r="Q90" i="28" s="1"/>
  <c r="M89" i="28"/>
  <c r="U90" i="28"/>
  <c r="AM94" i="20"/>
  <c r="AK94" i="20"/>
  <c r="AL94" i="20"/>
  <c r="W95" i="20"/>
  <c r="L87" i="20"/>
  <c r="Q88" i="20" s="1"/>
  <c r="M87" i="20"/>
  <c r="U88" i="20"/>
  <c r="AM88" i="30"/>
  <c r="AL88" i="30"/>
  <c r="AK88" i="30"/>
  <c r="W89" i="30"/>
  <c r="L88" i="30"/>
  <c r="Q89" i="30" s="1"/>
  <c r="M88" i="30"/>
  <c r="U98" i="30"/>
  <c r="AM97" i="34"/>
  <c r="AK97" i="34"/>
  <c r="AL97" i="34"/>
  <c r="W98" i="34"/>
  <c r="L89" i="34"/>
  <c r="Q90" i="34" s="1"/>
  <c r="M89" i="34"/>
  <c r="U90" i="34"/>
  <c r="H88" i="29" l="1"/>
  <c r="B88" i="29"/>
  <c r="J88" i="33"/>
  <c r="A88" i="33"/>
  <c r="A88" i="32"/>
  <c r="J88" i="32"/>
  <c r="H93" i="28"/>
  <c r="B93" i="28"/>
  <c r="A90" i="30"/>
  <c r="J90" i="30"/>
  <c r="G89" i="29"/>
  <c r="C90" i="29"/>
  <c r="S89" i="29"/>
  <c r="AD89" i="29" s="1"/>
  <c r="I89" i="29"/>
  <c r="F89" i="29"/>
  <c r="R89" i="29" s="1"/>
  <c r="G89" i="20"/>
  <c r="C90" i="20"/>
  <c r="I89" i="20"/>
  <c r="F89" i="20"/>
  <c r="R89" i="20" s="1"/>
  <c r="S89" i="20"/>
  <c r="AD89" i="20" s="1"/>
  <c r="H88" i="33"/>
  <c r="B88" i="33"/>
  <c r="C90" i="32"/>
  <c r="G89" i="32"/>
  <c r="I89" i="32"/>
  <c r="S89" i="32"/>
  <c r="AD89" i="32" s="1"/>
  <c r="R89" i="32"/>
  <c r="C95" i="28"/>
  <c r="G94" i="28"/>
  <c r="I94" i="28"/>
  <c r="S94" i="28"/>
  <c r="AD94" i="28" s="1"/>
  <c r="F94" i="28"/>
  <c r="R94" i="28" s="1"/>
  <c r="G91" i="30"/>
  <c r="C92" i="30"/>
  <c r="I91" i="30"/>
  <c r="S91" i="30"/>
  <c r="AD91" i="30" s="1"/>
  <c r="F91" i="30"/>
  <c r="R91" i="30" s="1"/>
  <c r="J88" i="34"/>
  <c r="A88" i="34"/>
  <c r="H88" i="20"/>
  <c r="B88" i="20"/>
  <c r="R89" i="33"/>
  <c r="G89" i="33"/>
  <c r="C90" i="33"/>
  <c r="I89" i="33"/>
  <c r="S89" i="33"/>
  <c r="AD89" i="33" s="1"/>
  <c r="B88" i="32"/>
  <c r="H88" i="32"/>
  <c r="J93" i="28"/>
  <c r="A93" i="28"/>
  <c r="H90" i="30"/>
  <c r="B90" i="30"/>
  <c r="H88" i="34"/>
  <c r="B88" i="34"/>
  <c r="J88" i="29"/>
  <c r="A88" i="29"/>
  <c r="A88" i="20"/>
  <c r="J88" i="20"/>
  <c r="G89" i="34"/>
  <c r="C90" i="34"/>
  <c r="I89" i="34"/>
  <c r="S89" i="34"/>
  <c r="AD89" i="34" s="1"/>
  <c r="R89" i="34"/>
  <c r="AL94" i="32"/>
  <c r="AM94" i="32"/>
  <c r="AK94" i="32"/>
  <c r="W95" i="32"/>
  <c r="L90" i="32"/>
  <c r="Q91" i="32" s="1"/>
  <c r="M90" i="32"/>
  <c r="U91" i="32"/>
  <c r="AL90" i="33"/>
  <c r="AM90" i="33"/>
  <c r="AK90" i="33"/>
  <c r="W91" i="33"/>
  <c r="L88" i="33"/>
  <c r="Q89" i="33" s="1"/>
  <c r="M88" i="33"/>
  <c r="U89" i="33"/>
  <c r="L92" i="35"/>
  <c r="Q93" i="35" s="1"/>
  <c r="M92" i="35"/>
  <c r="U93" i="35"/>
  <c r="AK101" i="35"/>
  <c r="AM101" i="35"/>
  <c r="AL101" i="35"/>
  <c r="W102" i="35"/>
  <c r="C91" i="35"/>
  <c r="G91" i="35" s="1"/>
  <c r="I90" i="35"/>
  <c r="S90" i="35"/>
  <c r="AD90" i="35" s="1"/>
  <c r="R90" i="35"/>
  <c r="A89" i="35"/>
  <c r="J89" i="35"/>
  <c r="H89" i="35"/>
  <c r="B89" i="35"/>
  <c r="B90" i="31"/>
  <c r="H90" i="31"/>
  <c r="C92" i="31"/>
  <c r="G92" i="31" s="1"/>
  <c r="S91" i="31"/>
  <c r="AD91" i="31" s="1"/>
  <c r="I91" i="31"/>
  <c r="F91" i="31"/>
  <c r="R91" i="31" s="1"/>
  <c r="A90" i="31"/>
  <c r="J90" i="31"/>
  <c r="AM91" i="31"/>
  <c r="AK91" i="31"/>
  <c r="AL91" i="31"/>
  <c r="W92" i="31"/>
  <c r="L91" i="31"/>
  <c r="Q92" i="31" s="1"/>
  <c r="M91" i="31"/>
  <c r="U94" i="31"/>
  <c r="AM91" i="29"/>
  <c r="AK91" i="29"/>
  <c r="AL91" i="29"/>
  <c r="W92" i="29"/>
  <c r="M91" i="29"/>
  <c r="L91" i="29"/>
  <c r="Q92" i="29" s="1"/>
  <c r="U94" i="29"/>
  <c r="AM120" i="28"/>
  <c r="AL120" i="28"/>
  <c r="AK120" i="28"/>
  <c r="W121" i="28"/>
  <c r="M90" i="28"/>
  <c r="L90" i="28"/>
  <c r="Q91" i="28" s="1"/>
  <c r="U91" i="28"/>
  <c r="AK95" i="20"/>
  <c r="AL95" i="20"/>
  <c r="AM95" i="20"/>
  <c r="W96" i="20"/>
  <c r="L88" i="20"/>
  <c r="Q89" i="20" s="1"/>
  <c r="M88" i="20"/>
  <c r="U89" i="20"/>
  <c r="AK89" i="30"/>
  <c r="AM89" i="30"/>
  <c r="AL89" i="30"/>
  <c r="W90" i="30"/>
  <c r="L89" i="30"/>
  <c r="Q90" i="30" s="1"/>
  <c r="M89" i="30"/>
  <c r="U99" i="30"/>
  <c r="AL98" i="34"/>
  <c r="AK98" i="34"/>
  <c r="AM98" i="34"/>
  <c r="W99" i="34"/>
  <c r="L90" i="34"/>
  <c r="Q91" i="34" s="1"/>
  <c r="M90" i="34"/>
  <c r="U91" i="34"/>
  <c r="C91" i="34" l="1"/>
  <c r="G90" i="34"/>
  <c r="I90" i="34"/>
  <c r="S90" i="34"/>
  <c r="AD90" i="34" s="1"/>
  <c r="R90" i="34"/>
  <c r="R90" i="33"/>
  <c r="C91" i="33"/>
  <c r="G90" i="33"/>
  <c r="I90" i="33"/>
  <c r="S90" i="33"/>
  <c r="AD90" i="33" s="1"/>
  <c r="C96" i="28"/>
  <c r="G95" i="28"/>
  <c r="I95" i="28"/>
  <c r="S95" i="28"/>
  <c r="AD95" i="28" s="1"/>
  <c r="F95" i="28"/>
  <c r="R95" i="28" s="1"/>
  <c r="H89" i="32"/>
  <c r="B89" i="32"/>
  <c r="H89" i="20"/>
  <c r="B89" i="20"/>
  <c r="C91" i="29"/>
  <c r="G90" i="29"/>
  <c r="S90" i="29"/>
  <c r="AD90" i="29" s="1"/>
  <c r="I90" i="29"/>
  <c r="F90" i="29"/>
  <c r="R90" i="29" s="1"/>
  <c r="H89" i="34"/>
  <c r="B89" i="34"/>
  <c r="H89" i="33"/>
  <c r="B89" i="33"/>
  <c r="A91" i="30"/>
  <c r="J91" i="30"/>
  <c r="G90" i="32"/>
  <c r="C91" i="32"/>
  <c r="S90" i="32"/>
  <c r="AD90" i="32" s="1"/>
  <c r="I90" i="32"/>
  <c r="R90" i="32"/>
  <c r="B89" i="29"/>
  <c r="H89" i="29"/>
  <c r="G92" i="30"/>
  <c r="C93" i="30"/>
  <c r="I92" i="30"/>
  <c r="S92" i="30"/>
  <c r="AD92" i="30" s="1"/>
  <c r="F92" i="30"/>
  <c r="R92" i="30" s="1"/>
  <c r="A94" i="28"/>
  <c r="J94" i="28"/>
  <c r="J89" i="20"/>
  <c r="A89" i="20"/>
  <c r="A89" i="29"/>
  <c r="J89" i="29"/>
  <c r="J89" i="34"/>
  <c r="A89" i="34"/>
  <c r="A89" i="33"/>
  <c r="J89" i="33"/>
  <c r="H91" i="30"/>
  <c r="B91" i="30"/>
  <c r="H94" i="28"/>
  <c r="B94" i="28"/>
  <c r="J89" i="32"/>
  <c r="A89" i="32"/>
  <c r="C91" i="20"/>
  <c r="G90" i="20"/>
  <c r="I90" i="20"/>
  <c r="F90" i="20"/>
  <c r="R90" i="20" s="1"/>
  <c r="S90" i="20"/>
  <c r="AD90" i="20" s="1"/>
  <c r="AM95" i="32"/>
  <c r="AK95" i="32"/>
  <c r="AL95" i="32"/>
  <c r="W96" i="32"/>
  <c r="L91" i="32"/>
  <c r="Q92" i="32" s="1"/>
  <c r="M91" i="32"/>
  <c r="U92" i="32"/>
  <c r="AM91" i="33"/>
  <c r="AK91" i="33"/>
  <c r="AL91" i="33"/>
  <c r="W92" i="33"/>
  <c r="L89" i="33"/>
  <c r="Q90" i="33" s="1"/>
  <c r="M89" i="33"/>
  <c r="U90" i="33"/>
  <c r="AM102" i="35"/>
  <c r="AL102" i="35"/>
  <c r="AK102" i="35"/>
  <c r="W103" i="35"/>
  <c r="L93" i="35"/>
  <c r="Q94" i="35" s="1"/>
  <c r="M93" i="35"/>
  <c r="U94" i="35"/>
  <c r="A90" i="35"/>
  <c r="J90" i="35"/>
  <c r="H90" i="35"/>
  <c r="B90" i="35"/>
  <c r="I91" i="35"/>
  <c r="C92" i="35"/>
  <c r="G92" i="35" s="1"/>
  <c r="S91" i="35"/>
  <c r="AD91" i="35" s="1"/>
  <c r="R91" i="35"/>
  <c r="C93" i="31"/>
  <c r="G93" i="31" s="1"/>
  <c r="I92" i="31"/>
  <c r="S92" i="31"/>
  <c r="AD92" i="31" s="1"/>
  <c r="F92" i="31"/>
  <c r="R92" i="31" s="1"/>
  <c r="B91" i="31"/>
  <c r="H91" i="31"/>
  <c r="J91" i="31"/>
  <c r="A91" i="31"/>
  <c r="AL92" i="31"/>
  <c r="AK92" i="31"/>
  <c r="AM92" i="31"/>
  <c r="W93" i="31"/>
  <c r="M92" i="31"/>
  <c r="L92" i="31"/>
  <c r="Q93" i="31" s="1"/>
  <c r="U95" i="31"/>
  <c r="AM92" i="29"/>
  <c r="AK92" i="29"/>
  <c r="AL92" i="29"/>
  <c r="W93" i="29"/>
  <c r="L92" i="29"/>
  <c r="Q93" i="29" s="1"/>
  <c r="M92" i="29"/>
  <c r="U95" i="29"/>
  <c r="M91" i="28"/>
  <c r="L91" i="28"/>
  <c r="Q92" i="28" s="1"/>
  <c r="U92" i="28"/>
  <c r="AM121" i="28"/>
  <c r="AL121" i="28"/>
  <c r="AK121" i="28"/>
  <c r="W122" i="28"/>
  <c r="AK96" i="20"/>
  <c r="AM96" i="20"/>
  <c r="AL96" i="20"/>
  <c r="W97" i="20"/>
  <c r="L89" i="20"/>
  <c r="Q90" i="20" s="1"/>
  <c r="M89" i="20"/>
  <c r="U90" i="20"/>
  <c r="AL90" i="30"/>
  <c r="AM90" i="30"/>
  <c r="AK90" i="30"/>
  <c r="W91" i="30"/>
  <c r="M90" i="30"/>
  <c r="L90" i="30"/>
  <c r="Q91" i="30" s="1"/>
  <c r="U100" i="30"/>
  <c r="AK99" i="34"/>
  <c r="AL99" i="34"/>
  <c r="AM99" i="34"/>
  <c r="W100" i="34"/>
  <c r="L91" i="34"/>
  <c r="Q92" i="34" s="1"/>
  <c r="M91" i="34"/>
  <c r="U92" i="34"/>
  <c r="G91" i="20" l="1"/>
  <c r="C92" i="20"/>
  <c r="S91" i="20"/>
  <c r="AD91" i="20" s="1"/>
  <c r="I91" i="20"/>
  <c r="F91" i="20"/>
  <c r="R91" i="20" s="1"/>
  <c r="C94" i="30"/>
  <c r="G93" i="30"/>
  <c r="I93" i="30"/>
  <c r="S93" i="30"/>
  <c r="AD93" i="30" s="1"/>
  <c r="F93" i="30"/>
  <c r="R93" i="30" s="1"/>
  <c r="H90" i="32"/>
  <c r="B90" i="32"/>
  <c r="J90" i="29"/>
  <c r="A90" i="29"/>
  <c r="G96" i="28"/>
  <c r="C97" i="28"/>
  <c r="S96" i="28"/>
  <c r="AD96" i="28" s="1"/>
  <c r="I96" i="28"/>
  <c r="F96" i="28"/>
  <c r="R96" i="28" s="1"/>
  <c r="R91" i="33"/>
  <c r="G91" i="33"/>
  <c r="C92" i="33"/>
  <c r="I91" i="33"/>
  <c r="S91" i="33"/>
  <c r="AD91" i="33" s="1"/>
  <c r="B92" i="30"/>
  <c r="H92" i="30"/>
  <c r="J90" i="32"/>
  <c r="A90" i="32"/>
  <c r="J90" i="34"/>
  <c r="A90" i="34"/>
  <c r="A90" i="20"/>
  <c r="J90" i="20"/>
  <c r="H90" i="29"/>
  <c r="B90" i="29"/>
  <c r="J95" i="28"/>
  <c r="A95" i="28"/>
  <c r="A90" i="33"/>
  <c r="J90" i="33"/>
  <c r="B90" i="34"/>
  <c r="H90" i="34"/>
  <c r="B90" i="20"/>
  <c r="H90" i="20"/>
  <c r="A92" i="30"/>
  <c r="J92" i="30"/>
  <c r="C92" i="32"/>
  <c r="G91" i="32"/>
  <c r="I91" i="32"/>
  <c r="S91" i="32"/>
  <c r="AD91" i="32" s="1"/>
  <c r="R91" i="32"/>
  <c r="G91" i="29"/>
  <c r="C92" i="29"/>
  <c r="S91" i="29"/>
  <c r="AD91" i="29" s="1"/>
  <c r="I91" i="29"/>
  <c r="F91" i="29"/>
  <c r="R91" i="29" s="1"/>
  <c r="H95" i="28"/>
  <c r="B95" i="28"/>
  <c r="B90" i="33"/>
  <c r="H90" i="33"/>
  <c r="G91" i="34"/>
  <c r="C92" i="34"/>
  <c r="S91" i="34"/>
  <c r="AD91" i="34" s="1"/>
  <c r="I91" i="34"/>
  <c r="R91" i="34"/>
  <c r="AM96" i="32"/>
  <c r="AL96" i="32"/>
  <c r="AK96" i="32"/>
  <c r="W97" i="32"/>
  <c r="M92" i="32"/>
  <c r="L92" i="32"/>
  <c r="Q93" i="32" s="1"/>
  <c r="U93" i="32"/>
  <c r="AM92" i="33"/>
  <c r="AL92" i="33"/>
  <c r="AK92" i="33"/>
  <c r="W93" i="33"/>
  <c r="L90" i="33"/>
  <c r="Q91" i="33" s="1"/>
  <c r="M90" i="33"/>
  <c r="U91" i="33"/>
  <c r="M94" i="35"/>
  <c r="L94" i="35"/>
  <c r="Q95" i="35" s="1"/>
  <c r="U95" i="35"/>
  <c r="AM103" i="35"/>
  <c r="AK103" i="35"/>
  <c r="AL103" i="35"/>
  <c r="W104" i="35"/>
  <c r="S92" i="35"/>
  <c r="AD92" i="35" s="1"/>
  <c r="R92" i="35"/>
  <c r="I92" i="35"/>
  <c r="C93" i="35"/>
  <c r="G93" i="35" s="1"/>
  <c r="H91" i="35"/>
  <c r="B91" i="35"/>
  <c r="J91" i="35"/>
  <c r="A91" i="35"/>
  <c r="A92" i="31"/>
  <c r="J92" i="31"/>
  <c r="C94" i="31"/>
  <c r="G94" i="31" s="1"/>
  <c r="S93" i="31"/>
  <c r="AD93" i="31" s="1"/>
  <c r="I93" i="31"/>
  <c r="F93" i="31"/>
  <c r="R93" i="31" s="1"/>
  <c r="H92" i="31"/>
  <c r="B92" i="31"/>
  <c r="AK93" i="31"/>
  <c r="AM93" i="31"/>
  <c r="AL93" i="31"/>
  <c r="W94" i="31"/>
  <c r="L93" i="31"/>
  <c r="Q94" i="31" s="1"/>
  <c r="M93" i="31"/>
  <c r="U96" i="31"/>
  <c r="AL93" i="29"/>
  <c r="AK93" i="29"/>
  <c r="AM93" i="29"/>
  <c r="W94" i="29"/>
  <c r="L93" i="29"/>
  <c r="Q94" i="29" s="1"/>
  <c r="M93" i="29"/>
  <c r="U96" i="29"/>
  <c r="AM122" i="28"/>
  <c r="AK122" i="28"/>
  <c r="AL122" i="28"/>
  <c r="W123" i="28"/>
  <c r="M92" i="28"/>
  <c r="L92" i="28"/>
  <c r="Q93" i="28" s="1"/>
  <c r="U93" i="28"/>
  <c r="AM97" i="20"/>
  <c r="AL97" i="20"/>
  <c r="AK97" i="20"/>
  <c r="W98" i="20"/>
  <c r="M90" i="20"/>
  <c r="L90" i="20"/>
  <c r="Q91" i="20" s="1"/>
  <c r="U91" i="20"/>
  <c r="AK91" i="30"/>
  <c r="AM91" i="30"/>
  <c r="AL91" i="30"/>
  <c r="W92" i="30"/>
  <c r="M91" i="30"/>
  <c r="L91" i="30"/>
  <c r="Q92" i="30" s="1"/>
  <c r="U101" i="30"/>
  <c r="L92" i="34"/>
  <c r="Q93" i="34" s="1"/>
  <c r="M92" i="34"/>
  <c r="U93" i="34"/>
  <c r="AM100" i="34"/>
  <c r="AL100" i="34"/>
  <c r="AK100" i="34"/>
  <c r="W101" i="34"/>
  <c r="C93" i="34" l="1"/>
  <c r="G92" i="34"/>
  <c r="I92" i="34"/>
  <c r="S92" i="34"/>
  <c r="AD92" i="34" s="1"/>
  <c r="R92" i="34"/>
  <c r="J91" i="32"/>
  <c r="A91" i="32"/>
  <c r="C98" i="28"/>
  <c r="G97" i="28"/>
  <c r="I97" i="28"/>
  <c r="S97" i="28"/>
  <c r="AD97" i="28" s="1"/>
  <c r="F97" i="28"/>
  <c r="R97" i="28" s="1"/>
  <c r="A91" i="20"/>
  <c r="J91" i="20"/>
  <c r="H91" i="34"/>
  <c r="B91" i="34"/>
  <c r="C93" i="29"/>
  <c r="G92" i="29"/>
  <c r="S92" i="29"/>
  <c r="AD92" i="29" s="1"/>
  <c r="I92" i="29"/>
  <c r="F92" i="29"/>
  <c r="R92" i="29" s="1"/>
  <c r="A91" i="33"/>
  <c r="J91" i="33"/>
  <c r="H96" i="28"/>
  <c r="B96" i="28"/>
  <c r="H93" i="30"/>
  <c r="B93" i="30"/>
  <c r="J91" i="34"/>
  <c r="A91" i="34"/>
  <c r="H91" i="29"/>
  <c r="B91" i="29"/>
  <c r="B91" i="32"/>
  <c r="H91" i="32"/>
  <c r="R92" i="33"/>
  <c r="C93" i="33"/>
  <c r="G92" i="33"/>
  <c r="I92" i="33"/>
  <c r="S92" i="33"/>
  <c r="AD92" i="33" s="1"/>
  <c r="J96" i="28"/>
  <c r="A96" i="28"/>
  <c r="G94" i="30"/>
  <c r="C95" i="30"/>
  <c r="S94" i="30"/>
  <c r="AD94" i="30" s="1"/>
  <c r="I94" i="30"/>
  <c r="F94" i="30"/>
  <c r="R94" i="30" s="1"/>
  <c r="G92" i="20"/>
  <c r="C93" i="20"/>
  <c r="I92" i="20"/>
  <c r="F92" i="20"/>
  <c r="R92" i="20" s="1"/>
  <c r="S92" i="20"/>
  <c r="AD92" i="20" s="1"/>
  <c r="J93" i="30"/>
  <c r="A93" i="30"/>
  <c r="J91" i="29"/>
  <c r="A91" i="29"/>
  <c r="G92" i="32"/>
  <c r="C93" i="32"/>
  <c r="S92" i="32"/>
  <c r="AD92" i="32" s="1"/>
  <c r="I92" i="32"/>
  <c r="R92" i="32"/>
  <c r="H91" i="33"/>
  <c r="B91" i="33"/>
  <c r="B91" i="20"/>
  <c r="H91" i="20"/>
  <c r="AL97" i="32"/>
  <c r="AM97" i="32"/>
  <c r="AK97" i="32"/>
  <c r="W98" i="32"/>
  <c r="L93" i="32"/>
  <c r="Q94" i="32" s="1"/>
  <c r="M93" i="32"/>
  <c r="U94" i="32"/>
  <c r="AM93" i="33"/>
  <c r="AK93" i="33"/>
  <c r="AL93" i="33"/>
  <c r="W94" i="33"/>
  <c r="L91" i="33"/>
  <c r="Q92" i="33" s="1"/>
  <c r="M91" i="33"/>
  <c r="U92" i="33"/>
  <c r="AK104" i="35"/>
  <c r="AM104" i="35"/>
  <c r="AL104" i="35"/>
  <c r="W105" i="35"/>
  <c r="M95" i="35"/>
  <c r="L95" i="35"/>
  <c r="Q96" i="35" s="1"/>
  <c r="U96" i="35"/>
  <c r="H92" i="35"/>
  <c r="B92" i="35"/>
  <c r="J92" i="35"/>
  <c r="A92" i="35"/>
  <c r="C94" i="35"/>
  <c r="G94" i="35" s="1"/>
  <c r="S93" i="35"/>
  <c r="AD93" i="35" s="1"/>
  <c r="R93" i="35"/>
  <c r="I93" i="35"/>
  <c r="C95" i="31"/>
  <c r="G95" i="31" s="1"/>
  <c r="I94" i="31"/>
  <c r="S94" i="31"/>
  <c r="AD94" i="31" s="1"/>
  <c r="F94" i="31"/>
  <c r="R94" i="31" s="1"/>
  <c r="A93" i="31"/>
  <c r="J93" i="31"/>
  <c r="B93" i="31"/>
  <c r="H93" i="31"/>
  <c r="AL94" i="31"/>
  <c r="AK94" i="31"/>
  <c r="AM94" i="31"/>
  <c r="W95" i="31"/>
  <c r="M94" i="31"/>
  <c r="L94" i="31"/>
  <c r="Q95" i="31" s="1"/>
  <c r="U97" i="31"/>
  <c r="U97" i="29"/>
  <c r="AM94" i="29"/>
  <c r="AK94" i="29"/>
  <c r="AL94" i="29"/>
  <c r="W95" i="29"/>
  <c r="M94" i="29"/>
  <c r="L94" i="29"/>
  <c r="Q95" i="29" s="1"/>
  <c r="AL123" i="28"/>
  <c r="AM123" i="28"/>
  <c r="AK123" i="28"/>
  <c r="W124" i="28"/>
  <c r="L93" i="28"/>
  <c r="Q94" i="28" s="1"/>
  <c r="M93" i="28"/>
  <c r="U94" i="28"/>
  <c r="AM98" i="20"/>
  <c r="AL98" i="20"/>
  <c r="AK98" i="20"/>
  <c r="W99" i="20"/>
  <c r="L91" i="20"/>
  <c r="Q92" i="20" s="1"/>
  <c r="M91" i="20"/>
  <c r="U92" i="20"/>
  <c r="AL92" i="30"/>
  <c r="AK92" i="30"/>
  <c r="AM92" i="30"/>
  <c r="W93" i="30"/>
  <c r="L92" i="30"/>
  <c r="Q93" i="30" s="1"/>
  <c r="M92" i="30"/>
  <c r="U102" i="30"/>
  <c r="AK101" i="34"/>
  <c r="AM101" i="34"/>
  <c r="AL101" i="34"/>
  <c r="W102" i="34"/>
  <c r="L93" i="34"/>
  <c r="Q94" i="34" s="1"/>
  <c r="M93" i="34"/>
  <c r="U94" i="34"/>
  <c r="A94" i="30" l="1"/>
  <c r="J94" i="30"/>
  <c r="C99" i="28"/>
  <c r="G98" i="28"/>
  <c r="S98" i="28"/>
  <c r="AD98" i="28" s="1"/>
  <c r="I98" i="28"/>
  <c r="F98" i="28"/>
  <c r="R98" i="28" s="1"/>
  <c r="H92" i="32"/>
  <c r="B92" i="32"/>
  <c r="G93" i="20"/>
  <c r="C94" i="20"/>
  <c r="S93" i="20"/>
  <c r="AD93" i="20" s="1"/>
  <c r="I93" i="20"/>
  <c r="F93" i="20"/>
  <c r="R93" i="20" s="1"/>
  <c r="R93" i="33"/>
  <c r="G93" i="33"/>
  <c r="C94" i="33"/>
  <c r="I93" i="33"/>
  <c r="S93" i="33"/>
  <c r="AD93" i="33" s="1"/>
  <c r="J92" i="34"/>
  <c r="A92" i="34"/>
  <c r="C94" i="32"/>
  <c r="G93" i="32"/>
  <c r="I93" i="32"/>
  <c r="S93" i="32"/>
  <c r="AD93" i="32" s="1"/>
  <c r="R93" i="32"/>
  <c r="J92" i="20"/>
  <c r="A92" i="20"/>
  <c r="H92" i="33"/>
  <c r="B92" i="33"/>
  <c r="J92" i="29"/>
  <c r="A92" i="29"/>
  <c r="J92" i="32"/>
  <c r="A92" i="32"/>
  <c r="H92" i="20"/>
  <c r="B92" i="20"/>
  <c r="G95" i="30"/>
  <c r="C96" i="30"/>
  <c r="S95" i="30"/>
  <c r="AD95" i="30" s="1"/>
  <c r="I95" i="30"/>
  <c r="F95" i="30"/>
  <c r="R95" i="30" s="1"/>
  <c r="B92" i="29"/>
  <c r="H92" i="29"/>
  <c r="A97" i="28"/>
  <c r="J97" i="28"/>
  <c r="H92" i="34"/>
  <c r="B92" i="34"/>
  <c r="B94" i="30"/>
  <c r="H94" i="30"/>
  <c r="A92" i="33"/>
  <c r="J92" i="33"/>
  <c r="G93" i="29"/>
  <c r="C94" i="29"/>
  <c r="I93" i="29"/>
  <c r="S93" i="29"/>
  <c r="AD93" i="29" s="1"/>
  <c r="F93" i="29"/>
  <c r="R93" i="29" s="1"/>
  <c r="H97" i="28"/>
  <c r="B97" i="28"/>
  <c r="G93" i="34"/>
  <c r="C94" i="34"/>
  <c r="I93" i="34"/>
  <c r="S93" i="34"/>
  <c r="AD93" i="34" s="1"/>
  <c r="R93" i="34"/>
  <c r="AL98" i="32"/>
  <c r="AM98" i="32"/>
  <c r="AK98" i="32"/>
  <c r="W99" i="32"/>
  <c r="L94" i="32"/>
  <c r="Q95" i="32" s="1"/>
  <c r="M94" i="32"/>
  <c r="U95" i="32"/>
  <c r="AK94" i="33"/>
  <c r="AL94" i="33"/>
  <c r="AM94" i="33"/>
  <c r="W95" i="33"/>
  <c r="M92" i="33"/>
  <c r="L92" i="33"/>
  <c r="Q93" i="33" s="1"/>
  <c r="U93" i="33"/>
  <c r="AK105" i="35"/>
  <c r="AM105" i="35"/>
  <c r="AL105" i="35"/>
  <c r="W106" i="35"/>
  <c r="L96" i="35"/>
  <c r="Q97" i="35" s="1"/>
  <c r="M96" i="35"/>
  <c r="U97" i="35"/>
  <c r="H93" i="35"/>
  <c r="B93" i="35"/>
  <c r="A93" i="35"/>
  <c r="J93" i="35"/>
  <c r="I94" i="35"/>
  <c r="S94" i="35"/>
  <c r="AD94" i="35" s="1"/>
  <c r="C95" i="35"/>
  <c r="G95" i="35" s="1"/>
  <c r="R94" i="35"/>
  <c r="J94" i="31"/>
  <c r="A94" i="31"/>
  <c r="C96" i="31"/>
  <c r="G96" i="31" s="1"/>
  <c r="I95" i="31"/>
  <c r="S95" i="31"/>
  <c r="AD95" i="31" s="1"/>
  <c r="F95" i="31"/>
  <c r="R95" i="31" s="1"/>
  <c r="B94" i="31"/>
  <c r="H94" i="31"/>
  <c r="AM95" i="31"/>
  <c r="AK95" i="31"/>
  <c r="AL95" i="31"/>
  <c r="W96" i="31"/>
  <c r="L95" i="31"/>
  <c r="Q96" i="31" s="1"/>
  <c r="M95" i="31"/>
  <c r="U98" i="31"/>
  <c r="AL95" i="29"/>
  <c r="AK95" i="29"/>
  <c r="AM95" i="29"/>
  <c r="W96" i="29"/>
  <c r="L95" i="29"/>
  <c r="Q96" i="29" s="1"/>
  <c r="M95" i="29"/>
  <c r="U98" i="29"/>
  <c r="AL124" i="28"/>
  <c r="AK124" i="28"/>
  <c r="AM124" i="28"/>
  <c r="W125" i="28"/>
  <c r="L94" i="28"/>
  <c r="Q95" i="28" s="1"/>
  <c r="M94" i="28"/>
  <c r="U95" i="28"/>
  <c r="AL99" i="20"/>
  <c r="AK99" i="20"/>
  <c r="AM99" i="20"/>
  <c r="W100" i="20"/>
  <c r="L92" i="20"/>
  <c r="Q93" i="20" s="1"/>
  <c r="M92" i="20"/>
  <c r="U93" i="20"/>
  <c r="AM93" i="30"/>
  <c r="AL93" i="30"/>
  <c r="AK93" i="30"/>
  <c r="W94" i="30"/>
  <c r="L93" i="30"/>
  <c r="Q94" i="30" s="1"/>
  <c r="M93" i="30"/>
  <c r="U103" i="30"/>
  <c r="AM102" i="34"/>
  <c r="AK102" i="34"/>
  <c r="AL102" i="34"/>
  <c r="W103" i="34"/>
  <c r="L94" i="34"/>
  <c r="Q95" i="34" s="1"/>
  <c r="M94" i="34"/>
  <c r="U95" i="34"/>
  <c r="C95" i="34" l="1"/>
  <c r="G94" i="34"/>
  <c r="I94" i="34"/>
  <c r="S94" i="34"/>
  <c r="AD94" i="34" s="1"/>
  <c r="R94" i="34"/>
  <c r="H98" i="28"/>
  <c r="B98" i="28"/>
  <c r="H93" i="34"/>
  <c r="B93" i="34"/>
  <c r="B93" i="32"/>
  <c r="H93" i="32"/>
  <c r="C95" i="20"/>
  <c r="G94" i="20"/>
  <c r="S94" i="20"/>
  <c r="AD94" i="20" s="1"/>
  <c r="I94" i="20"/>
  <c r="F94" i="20"/>
  <c r="R94" i="20" s="1"/>
  <c r="C100" i="28"/>
  <c r="G99" i="28"/>
  <c r="F99" i="28"/>
  <c r="R99" i="28" s="1"/>
  <c r="I99" i="28"/>
  <c r="S99" i="28"/>
  <c r="AD99" i="28" s="1"/>
  <c r="H93" i="29"/>
  <c r="B93" i="29"/>
  <c r="J95" i="30"/>
  <c r="A95" i="30"/>
  <c r="A93" i="32"/>
  <c r="J93" i="32"/>
  <c r="B93" i="33"/>
  <c r="H93" i="33"/>
  <c r="A93" i="29"/>
  <c r="J93" i="29"/>
  <c r="G96" i="30"/>
  <c r="C97" i="30"/>
  <c r="I96" i="30"/>
  <c r="S96" i="30"/>
  <c r="AD96" i="30" s="1"/>
  <c r="F96" i="30"/>
  <c r="R96" i="30" s="1"/>
  <c r="G94" i="32"/>
  <c r="C95" i="32"/>
  <c r="I94" i="32"/>
  <c r="S94" i="32"/>
  <c r="AD94" i="32" s="1"/>
  <c r="R94" i="32"/>
  <c r="J93" i="33"/>
  <c r="A93" i="33"/>
  <c r="H93" i="20"/>
  <c r="B93" i="20"/>
  <c r="J98" i="28"/>
  <c r="A98" i="28"/>
  <c r="J93" i="34"/>
  <c r="A93" i="34"/>
  <c r="C95" i="29"/>
  <c r="G94" i="29"/>
  <c r="S94" i="29"/>
  <c r="AD94" i="29" s="1"/>
  <c r="I94" i="29"/>
  <c r="F94" i="29"/>
  <c r="R94" i="29" s="1"/>
  <c r="B95" i="30"/>
  <c r="H95" i="30"/>
  <c r="R94" i="33"/>
  <c r="C95" i="33"/>
  <c r="G94" i="33"/>
  <c r="I94" i="33"/>
  <c r="S94" i="33"/>
  <c r="AD94" i="33" s="1"/>
  <c r="J93" i="20"/>
  <c r="A93" i="20"/>
  <c r="AM99" i="32"/>
  <c r="AK99" i="32"/>
  <c r="AL99" i="32"/>
  <c r="W100" i="32"/>
  <c r="L95" i="32"/>
  <c r="Q96" i="32" s="1"/>
  <c r="M95" i="32"/>
  <c r="U96" i="32"/>
  <c r="AM95" i="33"/>
  <c r="AL95" i="33"/>
  <c r="AK95" i="33"/>
  <c r="W96" i="33"/>
  <c r="L93" i="33"/>
  <c r="Q94" i="33" s="1"/>
  <c r="M93" i="33"/>
  <c r="U94" i="33"/>
  <c r="L97" i="35"/>
  <c r="Q98" i="35" s="1"/>
  <c r="M97" i="35"/>
  <c r="U98" i="35"/>
  <c r="AM106" i="35"/>
  <c r="AL106" i="35"/>
  <c r="AK106" i="35"/>
  <c r="W107" i="35"/>
  <c r="H94" i="35"/>
  <c r="B94" i="35"/>
  <c r="S95" i="35"/>
  <c r="AD95" i="35" s="1"/>
  <c r="R95" i="35"/>
  <c r="C96" i="35"/>
  <c r="G96" i="35" s="1"/>
  <c r="I95" i="35"/>
  <c r="A94" i="35"/>
  <c r="J94" i="35"/>
  <c r="C97" i="31"/>
  <c r="G97" i="31" s="1"/>
  <c r="I96" i="31"/>
  <c r="S96" i="31"/>
  <c r="AD96" i="31" s="1"/>
  <c r="F96" i="31"/>
  <c r="R96" i="31" s="1"/>
  <c r="B95" i="31"/>
  <c r="H95" i="31"/>
  <c r="J95" i="31"/>
  <c r="A95" i="31"/>
  <c r="AL96" i="31"/>
  <c r="AM96" i="31"/>
  <c r="AK96" i="31"/>
  <c r="W97" i="31"/>
  <c r="L96" i="31"/>
  <c r="Q97" i="31" s="1"/>
  <c r="M96" i="31"/>
  <c r="U99" i="31"/>
  <c r="AM96" i="29"/>
  <c r="AL96" i="29"/>
  <c r="AK96" i="29"/>
  <c r="W97" i="29"/>
  <c r="L96" i="29"/>
  <c r="Q97" i="29" s="1"/>
  <c r="M96" i="29"/>
  <c r="U99" i="29"/>
  <c r="L95" i="28"/>
  <c r="Q96" i="28" s="1"/>
  <c r="M95" i="28"/>
  <c r="U96" i="28"/>
  <c r="AM125" i="28"/>
  <c r="AL125" i="28"/>
  <c r="AK125" i="28"/>
  <c r="W126" i="28"/>
  <c r="AM100" i="20"/>
  <c r="AL100" i="20"/>
  <c r="AK100" i="20"/>
  <c r="W101" i="20"/>
  <c r="L93" i="20"/>
  <c r="Q94" i="20" s="1"/>
  <c r="M93" i="20"/>
  <c r="U94" i="20"/>
  <c r="AK94" i="30"/>
  <c r="AL94" i="30"/>
  <c r="AM94" i="30"/>
  <c r="W95" i="30"/>
  <c r="L94" i="30"/>
  <c r="Q95" i="30" s="1"/>
  <c r="M94" i="30"/>
  <c r="U104" i="30"/>
  <c r="AM103" i="34"/>
  <c r="AL103" i="34"/>
  <c r="AK103" i="34"/>
  <c r="W104" i="34"/>
  <c r="L95" i="34"/>
  <c r="Q96" i="34" s="1"/>
  <c r="M95" i="34"/>
  <c r="U96" i="34"/>
  <c r="B96" i="30" l="1"/>
  <c r="H96" i="30"/>
  <c r="A99" i="28"/>
  <c r="J99" i="28"/>
  <c r="B94" i="33"/>
  <c r="H94" i="33"/>
  <c r="H94" i="29"/>
  <c r="B94" i="29"/>
  <c r="J94" i="32"/>
  <c r="A94" i="32"/>
  <c r="J94" i="20"/>
  <c r="A94" i="20"/>
  <c r="J94" i="34"/>
  <c r="A94" i="34"/>
  <c r="G95" i="20"/>
  <c r="C96" i="20"/>
  <c r="I95" i="20"/>
  <c r="F95" i="20"/>
  <c r="R95" i="20" s="1"/>
  <c r="S95" i="20"/>
  <c r="AD95" i="20" s="1"/>
  <c r="R95" i="33"/>
  <c r="G95" i="33"/>
  <c r="C96" i="33"/>
  <c r="S95" i="33"/>
  <c r="AD95" i="33" s="1"/>
  <c r="I95" i="33"/>
  <c r="C96" i="29"/>
  <c r="G95" i="29"/>
  <c r="I95" i="29"/>
  <c r="S95" i="29"/>
  <c r="AD95" i="29" s="1"/>
  <c r="F95" i="29"/>
  <c r="R95" i="29" s="1"/>
  <c r="C96" i="32"/>
  <c r="G95" i="32"/>
  <c r="S95" i="32"/>
  <c r="AD95" i="32" s="1"/>
  <c r="I95" i="32"/>
  <c r="R95" i="32"/>
  <c r="A96" i="30"/>
  <c r="J96" i="30"/>
  <c r="H99" i="28"/>
  <c r="B99" i="28"/>
  <c r="H94" i="34"/>
  <c r="B94" i="34"/>
  <c r="J94" i="33"/>
  <c r="A94" i="33"/>
  <c r="J94" i="29"/>
  <c r="A94" i="29"/>
  <c r="H94" i="32"/>
  <c r="B94" i="32"/>
  <c r="C98" i="30"/>
  <c r="G97" i="30"/>
  <c r="I97" i="30"/>
  <c r="S97" i="30"/>
  <c r="AD97" i="30" s="1"/>
  <c r="F97" i="30"/>
  <c r="R97" i="30" s="1"/>
  <c r="C101" i="28"/>
  <c r="G100" i="28"/>
  <c r="F100" i="28"/>
  <c r="R100" i="28" s="1"/>
  <c r="I100" i="28"/>
  <c r="S100" i="28"/>
  <c r="AD100" i="28" s="1"/>
  <c r="B94" i="20"/>
  <c r="H94" i="20"/>
  <c r="G95" i="34"/>
  <c r="C96" i="34"/>
  <c r="I95" i="34"/>
  <c r="S95" i="34"/>
  <c r="AD95" i="34" s="1"/>
  <c r="R95" i="34"/>
  <c r="AM100" i="32"/>
  <c r="AL100" i="32"/>
  <c r="AK100" i="32"/>
  <c r="W101" i="32"/>
  <c r="M96" i="32"/>
  <c r="L96" i="32"/>
  <c r="Q97" i="32" s="1"/>
  <c r="U97" i="32"/>
  <c r="AL96" i="33"/>
  <c r="AM96" i="33"/>
  <c r="AK96" i="33"/>
  <c r="W97" i="33"/>
  <c r="L94" i="33"/>
  <c r="Q95" i="33" s="1"/>
  <c r="M94" i="33"/>
  <c r="U95" i="33"/>
  <c r="AK107" i="35"/>
  <c r="AM107" i="35"/>
  <c r="AL107" i="35"/>
  <c r="W108" i="35"/>
  <c r="M98" i="35"/>
  <c r="L98" i="35"/>
  <c r="Q99" i="35" s="1"/>
  <c r="U99" i="35"/>
  <c r="J95" i="35"/>
  <c r="A95" i="35"/>
  <c r="H95" i="35"/>
  <c r="B95" i="35"/>
  <c r="R96" i="35"/>
  <c r="C97" i="35"/>
  <c r="G97" i="35" s="1"/>
  <c r="S96" i="35"/>
  <c r="AD96" i="35" s="1"/>
  <c r="I96" i="35"/>
  <c r="J96" i="31"/>
  <c r="A96" i="31"/>
  <c r="C98" i="31"/>
  <c r="G98" i="31" s="1"/>
  <c r="I97" i="31"/>
  <c r="S97" i="31"/>
  <c r="AD97" i="31" s="1"/>
  <c r="F97" i="31"/>
  <c r="R97" i="31" s="1"/>
  <c r="B96" i="31"/>
  <c r="H96" i="31"/>
  <c r="AM97" i="31"/>
  <c r="AK97" i="31"/>
  <c r="AL97" i="31"/>
  <c r="W98" i="31"/>
  <c r="L97" i="31"/>
  <c r="Q98" i="31" s="1"/>
  <c r="M97" i="31"/>
  <c r="U100" i="31"/>
  <c r="AL97" i="29"/>
  <c r="AK97" i="29"/>
  <c r="AM97" i="29"/>
  <c r="W98" i="29"/>
  <c r="L97" i="29"/>
  <c r="Q98" i="29" s="1"/>
  <c r="M97" i="29"/>
  <c r="U100" i="29"/>
  <c r="L96" i="28"/>
  <c r="Q97" i="28" s="1"/>
  <c r="M96" i="28"/>
  <c r="U97" i="28"/>
  <c r="AM126" i="28"/>
  <c r="AK126" i="28"/>
  <c r="AL126" i="28"/>
  <c r="W127" i="28"/>
  <c r="AL101" i="20"/>
  <c r="AM101" i="20"/>
  <c r="AK101" i="20"/>
  <c r="W102" i="20"/>
  <c r="M94" i="20"/>
  <c r="L94" i="20"/>
  <c r="Q95" i="20" s="1"/>
  <c r="U95" i="20"/>
  <c r="AK95" i="30"/>
  <c r="AM95" i="30"/>
  <c r="AL95" i="30"/>
  <c r="W96" i="30"/>
  <c r="L95" i="30"/>
  <c r="Q96" i="30" s="1"/>
  <c r="M95" i="30"/>
  <c r="U105" i="30"/>
  <c r="L96" i="34"/>
  <c r="Q97" i="34" s="1"/>
  <c r="M96" i="34"/>
  <c r="U97" i="34"/>
  <c r="AL104" i="34"/>
  <c r="AM104" i="34"/>
  <c r="AK104" i="34"/>
  <c r="W105" i="34"/>
  <c r="C97" i="34" l="1"/>
  <c r="G96" i="34"/>
  <c r="S96" i="34"/>
  <c r="AD96" i="34" s="1"/>
  <c r="I96" i="34"/>
  <c r="R96" i="34"/>
  <c r="H95" i="34"/>
  <c r="B95" i="34"/>
  <c r="J100" i="28"/>
  <c r="A100" i="28"/>
  <c r="G98" i="30"/>
  <c r="C99" i="30"/>
  <c r="I98" i="30"/>
  <c r="S98" i="30"/>
  <c r="AD98" i="30" s="1"/>
  <c r="F98" i="30"/>
  <c r="R98" i="30" s="1"/>
  <c r="H95" i="32"/>
  <c r="B95" i="32"/>
  <c r="J95" i="29"/>
  <c r="A95" i="29"/>
  <c r="H95" i="20"/>
  <c r="B95" i="20"/>
  <c r="C102" i="28"/>
  <c r="G101" i="28"/>
  <c r="I101" i="28"/>
  <c r="F101" i="28"/>
  <c r="R101" i="28" s="1"/>
  <c r="S101" i="28"/>
  <c r="AD101" i="28" s="1"/>
  <c r="J95" i="33"/>
  <c r="A95" i="33"/>
  <c r="G96" i="20"/>
  <c r="C97" i="20"/>
  <c r="S96" i="20"/>
  <c r="AD96" i="20" s="1"/>
  <c r="I96" i="20"/>
  <c r="F96" i="20"/>
  <c r="R96" i="20" s="1"/>
  <c r="G96" i="32"/>
  <c r="C97" i="32"/>
  <c r="I96" i="32"/>
  <c r="S96" i="32"/>
  <c r="AD96" i="32" s="1"/>
  <c r="R96" i="32"/>
  <c r="B95" i="29"/>
  <c r="H95" i="29"/>
  <c r="R96" i="33"/>
  <c r="C97" i="33"/>
  <c r="G96" i="33"/>
  <c r="I96" i="33"/>
  <c r="S96" i="33"/>
  <c r="AD96" i="33" s="1"/>
  <c r="H97" i="30"/>
  <c r="B97" i="30"/>
  <c r="J95" i="34"/>
  <c r="A95" i="34"/>
  <c r="H100" i="28"/>
  <c r="B100" i="28"/>
  <c r="J97" i="30"/>
  <c r="A97" i="30"/>
  <c r="J95" i="32"/>
  <c r="A95" i="32"/>
  <c r="G96" i="29"/>
  <c r="S96" i="29"/>
  <c r="AD96" i="29" s="1"/>
  <c r="C97" i="29"/>
  <c r="I96" i="29"/>
  <c r="F96" i="29"/>
  <c r="R96" i="29" s="1"/>
  <c r="H95" i="33"/>
  <c r="B95" i="33"/>
  <c r="A95" i="20"/>
  <c r="J95" i="20"/>
  <c r="AL101" i="32"/>
  <c r="AM101" i="32"/>
  <c r="AK101" i="32"/>
  <c r="W102" i="32"/>
  <c r="L97" i="32"/>
  <c r="Q98" i="32" s="1"/>
  <c r="M97" i="32"/>
  <c r="U98" i="32"/>
  <c r="AM97" i="33"/>
  <c r="AL97" i="33"/>
  <c r="AK97" i="33"/>
  <c r="W98" i="33"/>
  <c r="M95" i="33"/>
  <c r="L95" i="33"/>
  <c r="Q96" i="33" s="1"/>
  <c r="U96" i="33"/>
  <c r="M99" i="35"/>
  <c r="L99" i="35"/>
  <c r="Q100" i="35" s="1"/>
  <c r="U100" i="35"/>
  <c r="AK108" i="35"/>
  <c r="AL108" i="35"/>
  <c r="AM108" i="35"/>
  <c r="W109" i="35"/>
  <c r="C98" i="35"/>
  <c r="G98" i="35" s="1"/>
  <c r="R97" i="35"/>
  <c r="S97" i="35"/>
  <c r="AD97" i="35" s="1"/>
  <c r="I97" i="35"/>
  <c r="A96" i="35"/>
  <c r="J96" i="35"/>
  <c r="H96" i="35"/>
  <c r="B96" i="35"/>
  <c r="C99" i="31"/>
  <c r="G99" i="31" s="1"/>
  <c r="I98" i="31"/>
  <c r="S98" i="31"/>
  <c r="AD98" i="31" s="1"/>
  <c r="F98" i="31"/>
  <c r="R98" i="31" s="1"/>
  <c r="H97" i="31"/>
  <c r="B97" i="31"/>
  <c r="J97" i="31"/>
  <c r="A97" i="31"/>
  <c r="AL98" i="31"/>
  <c r="AK98" i="31"/>
  <c r="AM98" i="31"/>
  <c r="W99" i="31"/>
  <c r="L98" i="31"/>
  <c r="Q99" i="31" s="1"/>
  <c r="M98" i="31"/>
  <c r="U101" i="31"/>
  <c r="AK98" i="29"/>
  <c r="AL98" i="29"/>
  <c r="AM98" i="29"/>
  <c r="W99" i="29"/>
  <c r="L98" i="29"/>
  <c r="Q99" i="29" s="1"/>
  <c r="M98" i="29"/>
  <c r="U101" i="29"/>
  <c r="L97" i="28"/>
  <c r="Q98" i="28" s="1"/>
  <c r="M97" i="28"/>
  <c r="U98" i="28"/>
  <c r="AM127" i="28"/>
  <c r="AL127" i="28"/>
  <c r="AK127" i="28"/>
  <c r="W128" i="28"/>
  <c r="AL102" i="20"/>
  <c r="AK102" i="20"/>
  <c r="AM102" i="20"/>
  <c r="W103" i="20"/>
  <c r="M95" i="20"/>
  <c r="L95" i="20"/>
  <c r="Q96" i="20" s="1"/>
  <c r="U96" i="20"/>
  <c r="AM96" i="30"/>
  <c r="AL96" i="30"/>
  <c r="AK96" i="30"/>
  <c r="W97" i="30"/>
  <c r="M96" i="30"/>
  <c r="L96" i="30"/>
  <c r="Q97" i="30" s="1"/>
  <c r="U106" i="30"/>
  <c r="AK105" i="34"/>
  <c r="AM105" i="34"/>
  <c r="AL105" i="34"/>
  <c r="W106" i="34"/>
  <c r="L97" i="34"/>
  <c r="Q98" i="34" s="1"/>
  <c r="M97" i="34"/>
  <c r="U98" i="34"/>
  <c r="H96" i="20" l="1"/>
  <c r="B96" i="20"/>
  <c r="B96" i="29"/>
  <c r="H96" i="29"/>
  <c r="J96" i="33"/>
  <c r="A96" i="33"/>
  <c r="J96" i="32"/>
  <c r="A96" i="32"/>
  <c r="A96" i="20"/>
  <c r="J96" i="20"/>
  <c r="J101" i="28"/>
  <c r="A101" i="28"/>
  <c r="G99" i="30"/>
  <c r="C100" i="30"/>
  <c r="I99" i="30"/>
  <c r="S99" i="30"/>
  <c r="AD99" i="30" s="1"/>
  <c r="F99" i="30"/>
  <c r="R99" i="30" s="1"/>
  <c r="J98" i="30"/>
  <c r="A98" i="30"/>
  <c r="J96" i="29"/>
  <c r="A96" i="29"/>
  <c r="H96" i="33"/>
  <c r="B96" i="33"/>
  <c r="C98" i="32"/>
  <c r="G97" i="32"/>
  <c r="I97" i="32"/>
  <c r="S97" i="32"/>
  <c r="AD97" i="32" s="1"/>
  <c r="R97" i="32"/>
  <c r="H101" i="28"/>
  <c r="B101" i="28"/>
  <c r="B98" i="30"/>
  <c r="H98" i="30"/>
  <c r="H96" i="34"/>
  <c r="B96" i="34"/>
  <c r="J96" i="34"/>
  <c r="A96" i="34"/>
  <c r="C98" i="29"/>
  <c r="G97" i="29"/>
  <c r="I97" i="29"/>
  <c r="S97" i="29"/>
  <c r="AD97" i="29" s="1"/>
  <c r="F97" i="29"/>
  <c r="R97" i="29" s="1"/>
  <c r="R97" i="33"/>
  <c r="G97" i="33"/>
  <c r="C98" i="33"/>
  <c r="I97" i="33"/>
  <c r="S97" i="33"/>
  <c r="AD97" i="33" s="1"/>
  <c r="H96" i="32"/>
  <c r="B96" i="32"/>
  <c r="G97" i="20"/>
  <c r="C98" i="20"/>
  <c r="S97" i="20"/>
  <c r="AD97" i="20" s="1"/>
  <c r="I97" i="20"/>
  <c r="F97" i="20"/>
  <c r="R97" i="20" s="1"/>
  <c r="C103" i="28"/>
  <c r="G102" i="28"/>
  <c r="F102" i="28"/>
  <c r="R102" i="28" s="1"/>
  <c r="S102" i="28"/>
  <c r="AD102" i="28" s="1"/>
  <c r="I102" i="28"/>
  <c r="G97" i="34"/>
  <c r="C98" i="34"/>
  <c r="I97" i="34"/>
  <c r="S97" i="34"/>
  <c r="AD97" i="34" s="1"/>
  <c r="R97" i="34"/>
  <c r="AK102" i="32"/>
  <c r="AM102" i="32"/>
  <c r="AL102" i="32"/>
  <c r="W103" i="32"/>
  <c r="L98" i="32"/>
  <c r="Q99" i="32" s="1"/>
  <c r="M98" i="32"/>
  <c r="U99" i="32"/>
  <c r="AK98" i="33"/>
  <c r="AM98" i="33"/>
  <c r="AL98" i="33"/>
  <c r="W99" i="33"/>
  <c r="M96" i="33"/>
  <c r="L96" i="33"/>
  <c r="Q97" i="33" s="1"/>
  <c r="U97" i="33"/>
  <c r="M100" i="35"/>
  <c r="L100" i="35"/>
  <c r="Q101" i="35" s="1"/>
  <c r="U101" i="35"/>
  <c r="AL109" i="35"/>
  <c r="AK109" i="35"/>
  <c r="AM109" i="35"/>
  <c r="W110" i="35"/>
  <c r="H97" i="35"/>
  <c r="B97" i="35"/>
  <c r="J97" i="35"/>
  <c r="A97" i="35"/>
  <c r="I98" i="35"/>
  <c r="C99" i="35"/>
  <c r="G99" i="35" s="1"/>
  <c r="S98" i="35"/>
  <c r="AD98" i="35" s="1"/>
  <c r="R98" i="35"/>
  <c r="A98" i="31"/>
  <c r="J98" i="31"/>
  <c r="B98" i="31"/>
  <c r="H98" i="31"/>
  <c r="C100" i="31"/>
  <c r="G100" i="31" s="1"/>
  <c r="I99" i="31"/>
  <c r="S99" i="31"/>
  <c r="AD99" i="31" s="1"/>
  <c r="F99" i="31"/>
  <c r="R99" i="31" s="1"/>
  <c r="AM99" i="31"/>
  <c r="AK99" i="31"/>
  <c r="AL99" i="31"/>
  <c r="W100" i="31"/>
  <c r="M99" i="31"/>
  <c r="L99" i="31"/>
  <c r="Q100" i="31" s="1"/>
  <c r="U102" i="31"/>
  <c r="U102" i="29"/>
  <c r="AK99" i="29"/>
  <c r="AM99" i="29"/>
  <c r="AL99" i="29"/>
  <c r="W100" i="29"/>
  <c r="M99" i="29"/>
  <c r="L99" i="29"/>
  <c r="Q100" i="29" s="1"/>
  <c r="L98" i="28"/>
  <c r="Q99" i="28" s="1"/>
  <c r="M98" i="28"/>
  <c r="U99" i="28"/>
  <c r="AK128" i="28"/>
  <c r="AM128" i="28"/>
  <c r="AL128" i="28"/>
  <c r="W129" i="28"/>
  <c r="AL103" i="20"/>
  <c r="AK103" i="20"/>
  <c r="AM103" i="20"/>
  <c r="W104" i="20"/>
  <c r="M96" i="20"/>
  <c r="L96" i="20"/>
  <c r="Q97" i="20" s="1"/>
  <c r="U97" i="20"/>
  <c r="AK97" i="30"/>
  <c r="AM97" i="30"/>
  <c r="AL97" i="30"/>
  <c r="W98" i="30"/>
  <c r="L97" i="30"/>
  <c r="Q98" i="30" s="1"/>
  <c r="M97" i="30"/>
  <c r="U107" i="30"/>
  <c r="AM106" i="34"/>
  <c r="AL106" i="34"/>
  <c r="AK106" i="34"/>
  <c r="W107" i="34"/>
  <c r="L98" i="34"/>
  <c r="Q99" i="34" s="1"/>
  <c r="M98" i="34"/>
  <c r="U99" i="34"/>
  <c r="J97" i="20" l="1"/>
  <c r="A97" i="20"/>
  <c r="G98" i="32"/>
  <c r="C99" i="32"/>
  <c r="I98" i="32"/>
  <c r="S98" i="32"/>
  <c r="AD98" i="32" s="1"/>
  <c r="R98" i="32"/>
  <c r="H97" i="34"/>
  <c r="B97" i="34"/>
  <c r="H102" i="28"/>
  <c r="B102" i="28"/>
  <c r="B97" i="33"/>
  <c r="H97" i="33"/>
  <c r="J97" i="29"/>
  <c r="A97" i="29"/>
  <c r="J99" i="30"/>
  <c r="A99" i="30"/>
  <c r="C99" i="34"/>
  <c r="G98" i="34"/>
  <c r="I98" i="34"/>
  <c r="S98" i="34"/>
  <c r="AD98" i="34" s="1"/>
  <c r="R98" i="34"/>
  <c r="A102" i="28"/>
  <c r="J102" i="28"/>
  <c r="C104" i="28"/>
  <c r="G103" i="28"/>
  <c r="F103" i="28"/>
  <c r="R103" i="28" s="1"/>
  <c r="S103" i="28"/>
  <c r="AD103" i="28" s="1"/>
  <c r="I103" i="28"/>
  <c r="C99" i="20"/>
  <c r="G98" i="20"/>
  <c r="S98" i="20"/>
  <c r="AD98" i="20" s="1"/>
  <c r="I98" i="20"/>
  <c r="F98" i="20"/>
  <c r="R98" i="20" s="1"/>
  <c r="H97" i="29"/>
  <c r="B97" i="29"/>
  <c r="A97" i="32"/>
  <c r="J97" i="32"/>
  <c r="G100" i="30"/>
  <c r="C101" i="30"/>
  <c r="I100" i="30"/>
  <c r="S100" i="30"/>
  <c r="AD100" i="30" s="1"/>
  <c r="F100" i="30"/>
  <c r="R100" i="30" s="1"/>
  <c r="R98" i="33"/>
  <c r="C99" i="33"/>
  <c r="G98" i="33"/>
  <c r="I98" i="33"/>
  <c r="S98" i="33"/>
  <c r="AD98" i="33" s="1"/>
  <c r="J97" i="34"/>
  <c r="A97" i="34"/>
  <c r="H97" i="20"/>
  <c r="B97" i="20"/>
  <c r="A97" i="33"/>
  <c r="J97" i="33"/>
  <c r="G98" i="29"/>
  <c r="C99" i="29"/>
  <c r="S98" i="29"/>
  <c r="AD98" i="29" s="1"/>
  <c r="I98" i="29"/>
  <c r="F98" i="29"/>
  <c r="R98" i="29" s="1"/>
  <c r="B97" i="32"/>
  <c r="H97" i="32"/>
  <c r="B99" i="30"/>
  <c r="H99" i="30"/>
  <c r="AK103" i="32"/>
  <c r="AL103" i="32"/>
  <c r="AM103" i="32"/>
  <c r="W104" i="32"/>
  <c r="L99" i="32"/>
  <c r="Q100" i="32" s="1"/>
  <c r="M99" i="32"/>
  <c r="U100" i="32"/>
  <c r="AL99" i="33"/>
  <c r="AK99" i="33"/>
  <c r="AM99" i="33"/>
  <c r="W100" i="33"/>
  <c r="M97" i="33"/>
  <c r="L97" i="33"/>
  <c r="Q98" i="33" s="1"/>
  <c r="U98" i="33"/>
  <c r="L101" i="35"/>
  <c r="Q102" i="35" s="1"/>
  <c r="M101" i="35"/>
  <c r="U102" i="35"/>
  <c r="AL110" i="35"/>
  <c r="AK110" i="35"/>
  <c r="AM110" i="35"/>
  <c r="W111" i="35"/>
  <c r="H98" i="35"/>
  <c r="B98" i="35"/>
  <c r="S99" i="35"/>
  <c r="AD99" i="35" s="1"/>
  <c r="R99" i="35"/>
  <c r="I99" i="35"/>
  <c r="C100" i="35"/>
  <c r="G100" i="35" s="1"/>
  <c r="J98" i="35"/>
  <c r="A98" i="35"/>
  <c r="A99" i="31"/>
  <c r="J99" i="31"/>
  <c r="C101" i="31"/>
  <c r="G101" i="31" s="1"/>
  <c r="S100" i="31"/>
  <c r="AD100" i="31" s="1"/>
  <c r="I100" i="31"/>
  <c r="F100" i="31"/>
  <c r="R100" i="31" s="1"/>
  <c r="H99" i="31"/>
  <c r="B99" i="31"/>
  <c r="AL100" i="31"/>
  <c r="AK100" i="31"/>
  <c r="AM100" i="31"/>
  <c r="W101" i="31"/>
  <c r="L100" i="31"/>
  <c r="Q101" i="31" s="1"/>
  <c r="M100" i="31"/>
  <c r="U103" i="31"/>
  <c r="U103" i="29"/>
  <c r="AM100" i="29"/>
  <c r="AK100" i="29"/>
  <c r="AL100" i="29"/>
  <c r="W101" i="29"/>
  <c r="M100" i="29"/>
  <c r="L100" i="29"/>
  <c r="Q101" i="29" s="1"/>
  <c r="AL129" i="28"/>
  <c r="AK129" i="28"/>
  <c r="AM129" i="28"/>
  <c r="W130" i="28"/>
  <c r="L99" i="28"/>
  <c r="Q100" i="28" s="1"/>
  <c r="M99" i="28"/>
  <c r="U100" i="28"/>
  <c r="AK104" i="20"/>
  <c r="AM104" i="20"/>
  <c r="AL104" i="20"/>
  <c r="W105" i="20"/>
  <c r="L97" i="20"/>
  <c r="Q98" i="20" s="1"/>
  <c r="M97" i="20"/>
  <c r="U98" i="20"/>
  <c r="U108" i="30"/>
  <c r="AM98" i="30"/>
  <c r="AK98" i="30"/>
  <c r="AL98" i="30"/>
  <c r="W99" i="30"/>
  <c r="L98" i="30"/>
  <c r="Q99" i="30" s="1"/>
  <c r="M98" i="30"/>
  <c r="AL107" i="34"/>
  <c r="AM107" i="34"/>
  <c r="AK107" i="34"/>
  <c r="W108" i="34"/>
  <c r="L99" i="34"/>
  <c r="Q100" i="34" s="1"/>
  <c r="M99" i="34"/>
  <c r="U100" i="34"/>
  <c r="C100" i="29" l="1"/>
  <c r="G99" i="29"/>
  <c r="S99" i="29"/>
  <c r="AD99" i="29" s="1"/>
  <c r="I99" i="29"/>
  <c r="F99" i="29"/>
  <c r="R99" i="29" s="1"/>
  <c r="J98" i="34"/>
  <c r="A98" i="34"/>
  <c r="C100" i="32"/>
  <c r="G99" i="32"/>
  <c r="I99" i="32"/>
  <c r="S99" i="32"/>
  <c r="AD99" i="32" s="1"/>
  <c r="R99" i="32"/>
  <c r="H98" i="20"/>
  <c r="B98" i="20"/>
  <c r="A98" i="29"/>
  <c r="J98" i="29"/>
  <c r="H98" i="33"/>
  <c r="B98" i="33"/>
  <c r="G99" i="20"/>
  <c r="C100" i="20"/>
  <c r="I99" i="20"/>
  <c r="F99" i="20"/>
  <c r="R99" i="20" s="1"/>
  <c r="S99" i="20"/>
  <c r="AD99" i="20" s="1"/>
  <c r="H103" i="28"/>
  <c r="B103" i="28"/>
  <c r="G99" i="34"/>
  <c r="C100" i="34"/>
  <c r="I99" i="34"/>
  <c r="S99" i="34"/>
  <c r="AD99" i="34" s="1"/>
  <c r="R99" i="34"/>
  <c r="C102" i="30"/>
  <c r="G101" i="30"/>
  <c r="I101" i="30"/>
  <c r="S101" i="30"/>
  <c r="AD101" i="30" s="1"/>
  <c r="F101" i="30"/>
  <c r="R101" i="30" s="1"/>
  <c r="H98" i="29"/>
  <c r="B98" i="29"/>
  <c r="J98" i="33"/>
  <c r="A98" i="33"/>
  <c r="B100" i="30"/>
  <c r="H100" i="30"/>
  <c r="H98" i="34"/>
  <c r="B98" i="34"/>
  <c r="H98" i="32"/>
  <c r="B98" i="32"/>
  <c r="R99" i="33"/>
  <c r="G99" i="33"/>
  <c r="C100" i="33"/>
  <c r="S99" i="33"/>
  <c r="AD99" i="33" s="1"/>
  <c r="I99" i="33"/>
  <c r="A100" i="30"/>
  <c r="J100" i="30"/>
  <c r="J98" i="20"/>
  <c r="A98" i="20"/>
  <c r="A103" i="28"/>
  <c r="J103" i="28"/>
  <c r="C105" i="28"/>
  <c r="G104" i="28"/>
  <c r="F104" i="28"/>
  <c r="R104" i="28" s="1"/>
  <c r="I104" i="28"/>
  <c r="S104" i="28"/>
  <c r="AD104" i="28" s="1"/>
  <c r="A98" i="32"/>
  <c r="J98" i="32"/>
  <c r="AK104" i="32"/>
  <c r="AL104" i="32"/>
  <c r="AM104" i="32"/>
  <c r="W105" i="32"/>
  <c r="M100" i="32"/>
  <c r="L100" i="32"/>
  <c r="Q101" i="32" s="1"/>
  <c r="U101" i="32"/>
  <c r="AK100" i="33"/>
  <c r="AL100" i="33"/>
  <c r="AM100" i="33"/>
  <c r="W101" i="33"/>
  <c r="L98" i="33"/>
  <c r="Q99" i="33" s="1"/>
  <c r="M98" i="33"/>
  <c r="U99" i="33"/>
  <c r="L102" i="35"/>
  <c r="Q103" i="35" s="1"/>
  <c r="M102" i="35"/>
  <c r="U103" i="35"/>
  <c r="AL111" i="35"/>
  <c r="AM111" i="35"/>
  <c r="AK111" i="35"/>
  <c r="W112" i="35"/>
  <c r="S100" i="35"/>
  <c r="AD100" i="35" s="1"/>
  <c r="R100" i="35"/>
  <c r="C101" i="35"/>
  <c r="G101" i="35" s="1"/>
  <c r="I100" i="35"/>
  <c r="H99" i="35"/>
  <c r="B99" i="35"/>
  <c r="J99" i="35"/>
  <c r="A99" i="35"/>
  <c r="C102" i="31"/>
  <c r="G102" i="31" s="1"/>
  <c r="I101" i="31"/>
  <c r="S101" i="31"/>
  <c r="AD101" i="31" s="1"/>
  <c r="F101" i="31"/>
  <c r="R101" i="31" s="1"/>
  <c r="H100" i="31"/>
  <c r="B100" i="31"/>
  <c r="A100" i="31"/>
  <c r="J100" i="31"/>
  <c r="AK101" i="31"/>
  <c r="AM101" i="31"/>
  <c r="AL101" i="31"/>
  <c r="W102" i="31"/>
  <c r="M101" i="31"/>
  <c r="L101" i="31"/>
  <c r="Q102" i="31" s="1"/>
  <c r="U104" i="31"/>
  <c r="U104" i="29"/>
  <c r="AK101" i="29"/>
  <c r="AM101" i="29"/>
  <c r="AL101" i="29"/>
  <c r="W102" i="29"/>
  <c r="L101" i="29"/>
  <c r="Q102" i="29" s="1"/>
  <c r="M101" i="29"/>
  <c r="AL130" i="28"/>
  <c r="AM130" i="28"/>
  <c r="AK130" i="28"/>
  <c r="W131" i="28"/>
  <c r="M100" i="28"/>
  <c r="L100" i="28"/>
  <c r="Q101" i="28" s="1"/>
  <c r="U101" i="28"/>
  <c r="AM105" i="20"/>
  <c r="AL105" i="20"/>
  <c r="AK105" i="20"/>
  <c r="W106" i="20"/>
  <c r="M98" i="20"/>
  <c r="L98" i="20"/>
  <c r="Q99" i="20" s="1"/>
  <c r="U99" i="20"/>
  <c r="U109" i="30"/>
  <c r="AK99" i="30"/>
  <c r="AL99" i="30"/>
  <c r="AM99" i="30"/>
  <c r="W100" i="30"/>
  <c r="L99" i="30"/>
  <c r="Q100" i="30" s="1"/>
  <c r="M99" i="30"/>
  <c r="L100" i="34"/>
  <c r="Q101" i="34" s="1"/>
  <c r="M100" i="34"/>
  <c r="U101" i="34"/>
  <c r="AM108" i="34"/>
  <c r="AK108" i="34"/>
  <c r="AL108" i="34"/>
  <c r="W109" i="34"/>
  <c r="J104" i="28" l="1"/>
  <c r="A104" i="28"/>
  <c r="R100" i="33"/>
  <c r="C101" i="33"/>
  <c r="G100" i="33"/>
  <c r="S100" i="33"/>
  <c r="AD100" i="33" s="1"/>
  <c r="I100" i="33"/>
  <c r="B101" i="30"/>
  <c r="H101" i="30"/>
  <c r="J99" i="34"/>
  <c r="A99" i="34"/>
  <c r="G100" i="20"/>
  <c r="C101" i="20"/>
  <c r="F100" i="20"/>
  <c r="R100" i="20" s="1"/>
  <c r="S100" i="20"/>
  <c r="AD100" i="20" s="1"/>
  <c r="I100" i="20"/>
  <c r="G100" i="32"/>
  <c r="C101" i="32"/>
  <c r="I100" i="32"/>
  <c r="S100" i="32"/>
  <c r="AD100" i="32" s="1"/>
  <c r="R100" i="32"/>
  <c r="A99" i="29"/>
  <c r="J99" i="29"/>
  <c r="B99" i="33"/>
  <c r="H99" i="33"/>
  <c r="G102" i="30"/>
  <c r="C103" i="30"/>
  <c r="S102" i="30"/>
  <c r="AD102" i="30" s="1"/>
  <c r="I102" i="30"/>
  <c r="F102" i="30"/>
  <c r="R102" i="30" s="1"/>
  <c r="C101" i="34"/>
  <c r="G100" i="34"/>
  <c r="I100" i="34"/>
  <c r="S100" i="34"/>
  <c r="AD100" i="34" s="1"/>
  <c r="R100" i="34"/>
  <c r="H99" i="20"/>
  <c r="B99" i="20"/>
  <c r="H104" i="28"/>
  <c r="B104" i="28"/>
  <c r="A99" i="33"/>
  <c r="J99" i="33"/>
  <c r="H99" i="34"/>
  <c r="B99" i="34"/>
  <c r="A99" i="32"/>
  <c r="J99" i="32"/>
  <c r="H99" i="29"/>
  <c r="B99" i="29"/>
  <c r="C106" i="28"/>
  <c r="G105" i="28"/>
  <c r="F105" i="28"/>
  <c r="R105" i="28" s="1"/>
  <c r="I105" i="28"/>
  <c r="S105" i="28"/>
  <c r="AD105" i="28" s="1"/>
  <c r="A101" i="30"/>
  <c r="J101" i="30"/>
  <c r="J99" i="20"/>
  <c r="A99" i="20"/>
  <c r="H99" i="32"/>
  <c r="B99" i="32"/>
  <c r="G100" i="29"/>
  <c r="C101" i="29"/>
  <c r="I100" i="29"/>
  <c r="S100" i="29"/>
  <c r="AD100" i="29" s="1"/>
  <c r="F100" i="29"/>
  <c r="R100" i="29" s="1"/>
  <c r="AL105" i="32"/>
  <c r="AM105" i="32"/>
  <c r="AK105" i="32"/>
  <c r="W106" i="32"/>
  <c r="M101" i="32"/>
  <c r="L101" i="32"/>
  <c r="Q102" i="32" s="1"/>
  <c r="U102" i="32"/>
  <c r="AL101" i="33"/>
  <c r="AM101" i="33"/>
  <c r="AK101" i="33"/>
  <c r="W102" i="33"/>
  <c r="M99" i="33"/>
  <c r="L99" i="33"/>
  <c r="Q100" i="33" s="1"/>
  <c r="U100" i="33"/>
  <c r="AL112" i="35"/>
  <c r="AK112" i="35"/>
  <c r="AM112" i="35"/>
  <c r="W113" i="35"/>
  <c r="M103" i="35"/>
  <c r="L103" i="35"/>
  <c r="Q104" i="35" s="1"/>
  <c r="U104" i="35"/>
  <c r="C102" i="35"/>
  <c r="G102" i="35" s="1"/>
  <c r="R101" i="35"/>
  <c r="S101" i="35"/>
  <c r="AD101" i="35" s="1"/>
  <c r="I101" i="35"/>
  <c r="A100" i="35"/>
  <c r="J100" i="35"/>
  <c r="B100" i="35"/>
  <c r="H100" i="35"/>
  <c r="J101" i="31"/>
  <c r="A101" i="31"/>
  <c r="C103" i="31"/>
  <c r="G103" i="31" s="1"/>
  <c r="S102" i="31"/>
  <c r="AD102" i="31" s="1"/>
  <c r="I102" i="31"/>
  <c r="F102" i="31"/>
  <c r="R102" i="31" s="1"/>
  <c r="H101" i="31"/>
  <c r="B101" i="31"/>
  <c r="AL102" i="31"/>
  <c r="AK102" i="31"/>
  <c r="AM102" i="31"/>
  <c r="W103" i="31"/>
  <c r="M102" i="31"/>
  <c r="L102" i="31"/>
  <c r="Q103" i="31" s="1"/>
  <c r="U105" i="31"/>
  <c r="U105" i="29"/>
  <c r="AL102" i="29"/>
  <c r="AK102" i="29"/>
  <c r="AM102" i="29"/>
  <c r="W103" i="29"/>
  <c r="L102" i="29"/>
  <c r="Q103" i="29" s="1"/>
  <c r="M102" i="29"/>
  <c r="AM131" i="28"/>
  <c r="AL131" i="28"/>
  <c r="AK131" i="28"/>
  <c r="W132" i="28"/>
  <c r="M101" i="28"/>
  <c r="L101" i="28"/>
  <c r="Q102" i="28" s="1"/>
  <c r="U102" i="28"/>
  <c r="AL106" i="20"/>
  <c r="AM106" i="20"/>
  <c r="AK106" i="20"/>
  <c r="W107" i="20"/>
  <c r="L99" i="20"/>
  <c r="Q100" i="20" s="1"/>
  <c r="M99" i="20"/>
  <c r="U100" i="20"/>
  <c r="AK100" i="30"/>
  <c r="AM100" i="30"/>
  <c r="AL100" i="30"/>
  <c r="W101" i="30"/>
  <c r="M100" i="30"/>
  <c r="L100" i="30"/>
  <c r="Q101" i="30" s="1"/>
  <c r="U110" i="30"/>
  <c r="AL109" i="34"/>
  <c r="AM109" i="34"/>
  <c r="AK109" i="34"/>
  <c r="W110" i="34"/>
  <c r="L101" i="34"/>
  <c r="Q102" i="34" s="1"/>
  <c r="M101" i="34"/>
  <c r="U102" i="34"/>
  <c r="C107" i="28" l="1"/>
  <c r="G106" i="28"/>
  <c r="F106" i="28"/>
  <c r="R106" i="28" s="1"/>
  <c r="I106" i="28"/>
  <c r="S106" i="28"/>
  <c r="AD106" i="28" s="1"/>
  <c r="H100" i="29"/>
  <c r="B100" i="29"/>
  <c r="A105" i="28"/>
  <c r="J105" i="28"/>
  <c r="G101" i="34"/>
  <c r="C102" i="34"/>
  <c r="I101" i="34"/>
  <c r="S101" i="34"/>
  <c r="AD101" i="34" s="1"/>
  <c r="R101" i="34"/>
  <c r="G103" i="30"/>
  <c r="C104" i="30"/>
  <c r="I103" i="30"/>
  <c r="S103" i="30"/>
  <c r="AD103" i="30" s="1"/>
  <c r="F103" i="30"/>
  <c r="R103" i="30" s="1"/>
  <c r="A100" i="32"/>
  <c r="J100" i="32"/>
  <c r="A100" i="33"/>
  <c r="J100" i="33"/>
  <c r="C102" i="29"/>
  <c r="G101" i="29"/>
  <c r="I101" i="29"/>
  <c r="S101" i="29"/>
  <c r="AD101" i="29" s="1"/>
  <c r="F101" i="29"/>
  <c r="R101" i="29" s="1"/>
  <c r="H100" i="20"/>
  <c r="B100" i="20"/>
  <c r="H102" i="30"/>
  <c r="B102" i="30"/>
  <c r="C102" i="32"/>
  <c r="G101" i="32"/>
  <c r="I101" i="32"/>
  <c r="S101" i="32"/>
  <c r="AD101" i="32" s="1"/>
  <c r="R101" i="32"/>
  <c r="H100" i="34"/>
  <c r="B100" i="34"/>
  <c r="A100" i="20"/>
  <c r="J100" i="20"/>
  <c r="R101" i="33"/>
  <c r="G101" i="33"/>
  <c r="C102" i="33"/>
  <c r="S101" i="33"/>
  <c r="AD101" i="33" s="1"/>
  <c r="I101" i="33"/>
  <c r="J100" i="29"/>
  <c r="A100" i="29"/>
  <c r="H105" i="28"/>
  <c r="B105" i="28"/>
  <c r="J100" i="34"/>
  <c r="A100" i="34"/>
  <c r="A102" i="30"/>
  <c r="J102" i="30"/>
  <c r="H100" i="32"/>
  <c r="B100" i="32"/>
  <c r="G101" i="20"/>
  <c r="C102" i="20"/>
  <c r="F101" i="20"/>
  <c r="R101" i="20" s="1"/>
  <c r="S101" i="20"/>
  <c r="AD101" i="20" s="1"/>
  <c r="I101" i="20"/>
  <c r="B100" i="33"/>
  <c r="H100" i="33"/>
  <c r="AK106" i="32"/>
  <c r="AL106" i="32"/>
  <c r="AM106" i="32"/>
  <c r="W107" i="32"/>
  <c r="M102" i="32"/>
  <c r="L102" i="32"/>
  <c r="Q103" i="32" s="1"/>
  <c r="U103" i="32"/>
  <c r="AK102" i="33"/>
  <c r="AM102" i="33"/>
  <c r="AL102" i="33"/>
  <c r="W103" i="33"/>
  <c r="L100" i="33"/>
  <c r="Q101" i="33" s="1"/>
  <c r="M100" i="33"/>
  <c r="U101" i="33"/>
  <c r="M104" i="35"/>
  <c r="L104" i="35"/>
  <c r="Q105" i="35" s="1"/>
  <c r="U105" i="35"/>
  <c r="AK113" i="35"/>
  <c r="AM113" i="35"/>
  <c r="AL113" i="35"/>
  <c r="W114" i="35"/>
  <c r="H101" i="35"/>
  <c r="B101" i="35"/>
  <c r="A101" i="35"/>
  <c r="J101" i="35"/>
  <c r="I102" i="35"/>
  <c r="C103" i="35"/>
  <c r="G103" i="35" s="1"/>
  <c r="R102" i="35"/>
  <c r="S102" i="35"/>
  <c r="AD102" i="35" s="1"/>
  <c r="C104" i="31"/>
  <c r="G104" i="31" s="1"/>
  <c r="I103" i="31"/>
  <c r="S103" i="31"/>
  <c r="AD103" i="31" s="1"/>
  <c r="F103" i="31"/>
  <c r="R103" i="31" s="1"/>
  <c r="B102" i="31"/>
  <c r="H102" i="31"/>
  <c r="A102" i="31"/>
  <c r="J102" i="31"/>
  <c r="AM103" i="31"/>
  <c r="AK103" i="31"/>
  <c r="AL103" i="31"/>
  <c r="W104" i="31"/>
  <c r="L103" i="31"/>
  <c r="Q104" i="31" s="1"/>
  <c r="M103" i="31"/>
  <c r="U106" i="31"/>
  <c r="AK103" i="29"/>
  <c r="AM103" i="29"/>
  <c r="AL103" i="29"/>
  <c r="W104" i="29"/>
  <c r="L103" i="29"/>
  <c r="Q104" i="29" s="1"/>
  <c r="M103" i="29"/>
  <c r="U106" i="29"/>
  <c r="AL132" i="28"/>
  <c r="AM132" i="28"/>
  <c r="AK132" i="28"/>
  <c r="W133" i="28"/>
  <c r="M102" i="28"/>
  <c r="L102" i="28"/>
  <c r="Q103" i="28" s="1"/>
  <c r="U103" i="28"/>
  <c r="AL107" i="20"/>
  <c r="AM107" i="20"/>
  <c r="AK107" i="20"/>
  <c r="W108" i="20"/>
  <c r="M100" i="20"/>
  <c r="L100" i="20"/>
  <c r="Q101" i="20" s="1"/>
  <c r="U101" i="20"/>
  <c r="AM101" i="30"/>
  <c r="AK101" i="30"/>
  <c r="AL101" i="30"/>
  <c r="W102" i="30"/>
  <c r="L101" i="30"/>
  <c r="Q102" i="30" s="1"/>
  <c r="M101" i="30"/>
  <c r="U111" i="30"/>
  <c r="L102" i="34"/>
  <c r="Q103" i="34" s="1"/>
  <c r="M102" i="34"/>
  <c r="U103" i="34"/>
  <c r="AK110" i="34"/>
  <c r="AM110" i="34"/>
  <c r="AL110" i="34"/>
  <c r="W111" i="34"/>
  <c r="G104" i="30" l="1"/>
  <c r="C105" i="30"/>
  <c r="I104" i="30"/>
  <c r="S104" i="30"/>
  <c r="AD104" i="30" s="1"/>
  <c r="F104" i="30"/>
  <c r="R104" i="30" s="1"/>
  <c r="H101" i="33"/>
  <c r="B101" i="33"/>
  <c r="A101" i="32"/>
  <c r="J101" i="32"/>
  <c r="B103" i="30"/>
  <c r="H103" i="30"/>
  <c r="C103" i="34"/>
  <c r="G102" i="34"/>
  <c r="I102" i="34"/>
  <c r="S102" i="34"/>
  <c r="AD102" i="34" s="1"/>
  <c r="R102" i="34"/>
  <c r="R102" i="33"/>
  <c r="C103" i="33"/>
  <c r="G102" i="33"/>
  <c r="I102" i="33"/>
  <c r="S102" i="33"/>
  <c r="AD102" i="33" s="1"/>
  <c r="G102" i="29"/>
  <c r="C103" i="29"/>
  <c r="I102" i="29"/>
  <c r="S102" i="29"/>
  <c r="AD102" i="29" s="1"/>
  <c r="F102" i="29"/>
  <c r="R102" i="29" s="1"/>
  <c r="J101" i="34"/>
  <c r="A101" i="34"/>
  <c r="A106" i="28"/>
  <c r="J106" i="28"/>
  <c r="C103" i="20"/>
  <c r="G102" i="20"/>
  <c r="S102" i="20"/>
  <c r="AD102" i="20" s="1"/>
  <c r="I102" i="20"/>
  <c r="F102" i="20"/>
  <c r="R102" i="20" s="1"/>
  <c r="A101" i="33"/>
  <c r="J101" i="33"/>
  <c r="B101" i="32"/>
  <c r="H101" i="32"/>
  <c r="J101" i="29"/>
  <c r="A101" i="29"/>
  <c r="H101" i="34"/>
  <c r="B101" i="34"/>
  <c r="H106" i="28"/>
  <c r="B106" i="28"/>
  <c r="J101" i="20"/>
  <c r="A101" i="20"/>
  <c r="H101" i="20"/>
  <c r="B101" i="20"/>
  <c r="G102" i="32"/>
  <c r="C103" i="32"/>
  <c r="I102" i="32"/>
  <c r="S102" i="32"/>
  <c r="AD102" i="32" s="1"/>
  <c r="R102" i="32"/>
  <c r="H101" i="29"/>
  <c r="B101" i="29"/>
  <c r="A103" i="30"/>
  <c r="J103" i="30"/>
  <c r="C108" i="28"/>
  <c r="G107" i="28"/>
  <c r="I107" i="28"/>
  <c r="F107" i="28"/>
  <c r="R107" i="28" s="1"/>
  <c r="S107" i="28"/>
  <c r="AD107" i="28" s="1"/>
  <c r="M103" i="32"/>
  <c r="L103" i="32"/>
  <c r="Q104" i="32" s="1"/>
  <c r="U104" i="32"/>
  <c r="AK107" i="32"/>
  <c r="AL107" i="32"/>
  <c r="AM107" i="32"/>
  <c r="W108" i="32"/>
  <c r="AK103" i="33"/>
  <c r="AM103" i="33"/>
  <c r="AL103" i="33"/>
  <c r="W104" i="33"/>
  <c r="L101" i="33"/>
  <c r="Q102" i="33" s="1"/>
  <c r="M101" i="33"/>
  <c r="U102" i="33"/>
  <c r="L105" i="35"/>
  <c r="Q106" i="35" s="1"/>
  <c r="M105" i="35"/>
  <c r="U106" i="35"/>
  <c r="AM114" i="35"/>
  <c r="AL114" i="35"/>
  <c r="AK114" i="35"/>
  <c r="W115" i="35"/>
  <c r="H102" i="35"/>
  <c r="B102" i="35"/>
  <c r="S103" i="35"/>
  <c r="AD103" i="35" s="1"/>
  <c r="R103" i="35"/>
  <c r="I103" i="35"/>
  <c r="C104" i="35"/>
  <c r="G104" i="35" s="1"/>
  <c r="A102" i="35"/>
  <c r="J102" i="35"/>
  <c r="A103" i="31"/>
  <c r="J103" i="31"/>
  <c r="C105" i="31"/>
  <c r="G105" i="31" s="1"/>
  <c r="I104" i="31"/>
  <c r="S104" i="31"/>
  <c r="AD104" i="31" s="1"/>
  <c r="F104" i="31"/>
  <c r="R104" i="31" s="1"/>
  <c r="B103" i="31"/>
  <c r="H103" i="31"/>
  <c r="AK104" i="31"/>
  <c r="AM104" i="31"/>
  <c r="AL104" i="31"/>
  <c r="W105" i="31"/>
  <c r="L104" i="31"/>
  <c r="Q105" i="31" s="1"/>
  <c r="M104" i="31"/>
  <c r="U107" i="31"/>
  <c r="AM104" i="29"/>
  <c r="AL104" i="29"/>
  <c r="AK104" i="29"/>
  <c r="W105" i="29"/>
  <c r="L104" i="29"/>
  <c r="Q105" i="29" s="1"/>
  <c r="M104" i="29"/>
  <c r="U107" i="29"/>
  <c r="AM133" i="28"/>
  <c r="AK133" i="28"/>
  <c r="AL133" i="28"/>
  <c r="W134" i="28"/>
  <c r="L103" i="28"/>
  <c r="Q104" i="28" s="1"/>
  <c r="M103" i="28"/>
  <c r="U104" i="28"/>
  <c r="AL108" i="20"/>
  <c r="AM108" i="20"/>
  <c r="AK108" i="20"/>
  <c r="W109" i="20"/>
  <c r="L101" i="20"/>
  <c r="Q102" i="20" s="1"/>
  <c r="M101" i="20"/>
  <c r="U102" i="20"/>
  <c r="AL102" i="30"/>
  <c r="AM102" i="30"/>
  <c r="AK102" i="30"/>
  <c r="W103" i="30"/>
  <c r="L102" i="30"/>
  <c r="Q103" i="30" s="1"/>
  <c r="M102" i="30"/>
  <c r="U112" i="30"/>
  <c r="AM111" i="34"/>
  <c r="AL111" i="34"/>
  <c r="AK111" i="34"/>
  <c r="W112" i="34"/>
  <c r="L103" i="34"/>
  <c r="Q104" i="34" s="1"/>
  <c r="M103" i="34"/>
  <c r="U104" i="34"/>
  <c r="H107" i="28" l="1"/>
  <c r="B107" i="28"/>
  <c r="B102" i="20"/>
  <c r="H102" i="20"/>
  <c r="A102" i="29"/>
  <c r="J102" i="29"/>
  <c r="A102" i="33"/>
  <c r="J102" i="33"/>
  <c r="C109" i="28"/>
  <c r="G108" i="28"/>
  <c r="F108" i="28"/>
  <c r="R108" i="28" s="1"/>
  <c r="I108" i="28"/>
  <c r="S108" i="28"/>
  <c r="AD108" i="28" s="1"/>
  <c r="C104" i="32"/>
  <c r="G103" i="32"/>
  <c r="S103" i="32"/>
  <c r="AD103" i="32" s="1"/>
  <c r="I103" i="32"/>
  <c r="R103" i="32"/>
  <c r="G103" i="20"/>
  <c r="C104" i="20"/>
  <c r="I103" i="20"/>
  <c r="F103" i="20"/>
  <c r="R103" i="20" s="1"/>
  <c r="S103" i="20"/>
  <c r="AD103" i="20" s="1"/>
  <c r="C104" i="29"/>
  <c r="G103" i="29"/>
  <c r="S103" i="29"/>
  <c r="AD103" i="29" s="1"/>
  <c r="I103" i="29"/>
  <c r="F103" i="29"/>
  <c r="R103" i="29" s="1"/>
  <c r="H102" i="33"/>
  <c r="B102" i="33"/>
  <c r="J104" i="30"/>
  <c r="A104" i="30"/>
  <c r="J102" i="32"/>
  <c r="A102" i="32"/>
  <c r="G103" i="34"/>
  <c r="C104" i="34"/>
  <c r="I103" i="34"/>
  <c r="S103" i="34"/>
  <c r="AD103" i="34" s="1"/>
  <c r="R103" i="34"/>
  <c r="H102" i="32"/>
  <c r="B102" i="32"/>
  <c r="A102" i="20"/>
  <c r="J102" i="20"/>
  <c r="B102" i="29"/>
  <c r="H102" i="29"/>
  <c r="R103" i="33"/>
  <c r="G103" i="33"/>
  <c r="C104" i="33"/>
  <c r="I103" i="33"/>
  <c r="S103" i="33"/>
  <c r="AD103" i="33" s="1"/>
  <c r="J102" i="34"/>
  <c r="A102" i="34"/>
  <c r="C106" i="30"/>
  <c r="G105" i="30"/>
  <c r="S105" i="30"/>
  <c r="AD105" i="30" s="1"/>
  <c r="I105" i="30"/>
  <c r="F105" i="30"/>
  <c r="R105" i="30" s="1"/>
  <c r="A107" i="28"/>
  <c r="J107" i="28"/>
  <c r="H102" i="34"/>
  <c r="B102" i="34"/>
  <c r="H104" i="30"/>
  <c r="B104" i="30"/>
  <c r="L104" i="32"/>
  <c r="Q105" i="32" s="1"/>
  <c r="M104" i="32"/>
  <c r="U105" i="32"/>
  <c r="AK108" i="32"/>
  <c r="AM108" i="32"/>
  <c r="AL108" i="32"/>
  <c r="W109" i="32"/>
  <c r="AL104" i="33"/>
  <c r="AK104" i="33"/>
  <c r="AM104" i="33"/>
  <c r="W105" i="33"/>
  <c r="M102" i="33"/>
  <c r="L102" i="33"/>
  <c r="Q103" i="33" s="1"/>
  <c r="U103" i="33"/>
  <c r="L106" i="35"/>
  <c r="Q107" i="35" s="1"/>
  <c r="M106" i="35"/>
  <c r="U107" i="35"/>
  <c r="AM115" i="35"/>
  <c r="AK115" i="35"/>
  <c r="AL115" i="35"/>
  <c r="W116" i="35"/>
  <c r="S104" i="35"/>
  <c r="AD104" i="35" s="1"/>
  <c r="R104" i="35"/>
  <c r="C105" i="35"/>
  <c r="G105" i="35" s="1"/>
  <c r="I104" i="35"/>
  <c r="B103" i="35"/>
  <c r="H103" i="35"/>
  <c r="J103" i="35"/>
  <c r="A103" i="35"/>
  <c r="C106" i="31"/>
  <c r="G106" i="31" s="1"/>
  <c r="I105" i="31"/>
  <c r="S105" i="31"/>
  <c r="AD105" i="31" s="1"/>
  <c r="F105" i="31"/>
  <c r="R105" i="31" s="1"/>
  <c r="B104" i="31"/>
  <c r="H104" i="31"/>
  <c r="J104" i="31"/>
  <c r="A104" i="31"/>
  <c r="AK105" i="31"/>
  <c r="AM105" i="31"/>
  <c r="AL105" i="31"/>
  <c r="W106" i="31"/>
  <c r="M105" i="31"/>
  <c r="L105" i="31"/>
  <c r="Q106" i="31" s="1"/>
  <c r="U108" i="31"/>
  <c r="AL105" i="29"/>
  <c r="AM105" i="29"/>
  <c r="AK105" i="29"/>
  <c r="W106" i="29"/>
  <c r="L105" i="29"/>
  <c r="Q106" i="29" s="1"/>
  <c r="M105" i="29"/>
  <c r="U108" i="29"/>
  <c r="AL134" i="28"/>
  <c r="AM134" i="28"/>
  <c r="AK134" i="28"/>
  <c r="W135" i="28"/>
  <c r="M104" i="28"/>
  <c r="L104" i="28"/>
  <c r="Q105" i="28" s="1"/>
  <c r="U105" i="28"/>
  <c r="AK109" i="20"/>
  <c r="AL109" i="20"/>
  <c r="AM109" i="20"/>
  <c r="W110" i="20"/>
  <c r="M102" i="20"/>
  <c r="L102" i="20"/>
  <c r="Q103" i="20" s="1"/>
  <c r="U103" i="20"/>
  <c r="AM103" i="30"/>
  <c r="AK103" i="30"/>
  <c r="AL103" i="30"/>
  <c r="W104" i="30"/>
  <c r="L103" i="30"/>
  <c r="Q104" i="30" s="1"/>
  <c r="M103" i="30"/>
  <c r="U113" i="30"/>
  <c r="L104" i="34"/>
  <c r="Q105" i="34" s="1"/>
  <c r="M104" i="34"/>
  <c r="U105" i="34"/>
  <c r="AM112" i="34"/>
  <c r="AK112" i="34"/>
  <c r="AL112" i="34"/>
  <c r="W113" i="34"/>
  <c r="G104" i="20" l="1"/>
  <c r="C105" i="20"/>
  <c r="I104" i="20"/>
  <c r="F104" i="20"/>
  <c r="R104" i="20" s="1"/>
  <c r="S104" i="20"/>
  <c r="AD104" i="20" s="1"/>
  <c r="H103" i="33"/>
  <c r="B103" i="33"/>
  <c r="H103" i="34"/>
  <c r="B103" i="34"/>
  <c r="A103" i="29"/>
  <c r="J103" i="29"/>
  <c r="H103" i="20"/>
  <c r="B103" i="20"/>
  <c r="H103" i="32"/>
  <c r="B103" i="32"/>
  <c r="A105" i="30"/>
  <c r="J105" i="30"/>
  <c r="R104" i="33"/>
  <c r="C105" i="33"/>
  <c r="G104" i="33"/>
  <c r="S104" i="33"/>
  <c r="AD104" i="33" s="1"/>
  <c r="I104" i="33"/>
  <c r="G104" i="29"/>
  <c r="C105" i="29"/>
  <c r="S104" i="29"/>
  <c r="AD104" i="29" s="1"/>
  <c r="I104" i="29"/>
  <c r="F104" i="29"/>
  <c r="R104" i="29" s="1"/>
  <c r="J108" i="28"/>
  <c r="A108" i="28"/>
  <c r="B105" i="30"/>
  <c r="H105" i="30"/>
  <c r="G104" i="32"/>
  <c r="C105" i="32"/>
  <c r="I104" i="32"/>
  <c r="S104" i="32"/>
  <c r="AD104" i="32" s="1"/>
  <c r="R104" i="32"/>
  <c r="H108" i="28"/>
  <c r="B108" i="28"/>
  <c r="C105" i="34"/>
  <c r="G104" i="34"/>
  <c r="I104" i="34"/>
  <c r="S104" i="34"/>
  <c r="AD104" i="34" s="1"/>
  <c r="R104" i="34"/>
  <c r="G106" i="30"/>
  <c r="C107" i="30"/>
  <c r="I106" i="30"/>
  <c r="S106" i="30"/>
  <c r="AD106" i="30" s="1"/>
  <c r="F106" i="30"/>
  <c r="R106" i="30" s="1"/>
  <c r="A103" i="33"/>
  <c r="J103" i="33"/>
  <c r="J103" i="34"/>
  <c r="A103" i="34"/>
  <c r="H103" i="29"/>
  <c r="B103" i="29"/>
  <c r="J103" i="20"/>
  <c r="A103" i="20"/>
  <c r="A103" i="32"/>
  <c r="J103" i="32"/>
  <c r="C110" i="28"/>
  <c r="G109" i="28"/>
  <c r="F109" i="28"/>
  <c r="R109" i="28" s="1"/>
  <c r="S109" i="28"/>
  <c r="AD109" i="28" s="1"/>
  <c r="I109" i="28"/>
  <c r="AL109" i="32"/>
  <c r="AM109" i="32"/>
  <c r="AK109" i="32"/>
  <c r="W110" i="32"/>
  <c r="L105" i="32"/>
  <c r="Q106" i="32" s="1"/>
  <c r="M105" i="32"/>
  <c r="U106" i="32"/>
  <c r="AM105" i="33"/>
  <c r="AL105" i="33"/>
  <c r="AK105" i="33"/>
  <c r="W106" i="33"/>
  <c r="L103" i="33"/>
  <c r="Q104" i="33" s="1"/>
  <c r="M103" i="33"/>
  <c r="U104" i="33"/>
  <c r="M107" i="35"/>
  <c r="L107" i="35"/>
  <c r="Q108" i="35" s="1"/>
  <c r="U108" i="35"/>
  <c r="AL116" i="35"/>
  <c r="AM116" i="35"/>
  <c r="AK116" i="35"/>
  <c r="W117" i="35"/>
  <c r="C106" i="35"/>
  <c r="G106" i="35" s="1"/>
  <c r="I105" i="35"/>
  <c r="S105" i="35"/>
  <c r="AD105" i="35" s="1"/>
  <c r="R105" i="35"/>
  <c r="A104" i="35"/>
  <c r="J104" i="35"/>
  <c r="H104" i="35"/>
  <c r="B104" i="35"/>
  <c r="A105" i="31"/>
  <c r="J105" i="31"/>
  <c r="C107" i="31"/>
  <c r="G107" i="31" s="1"/>
  <c r="I106" i="31"/>
  <c r="S106" i="31"/>
  <c r="AD106" i="31" s="1"/>
  <c r="F106" i="31"/>
  <c r="R106" i="31" s="1"/>
  <c r="H105" i="31"/>
  <c r="B105" i="31"/>
  <c r="AL106" i="31"/>
  <c r="AM106" i="31"/>
  <c r="AK106" i="31"/>
  <c r="W107" i="31"/>
  <c r="L106" i="31"/>
  <c r="Q107" i="31" s="1"/>
  <c r="M106" i="31"/>
  <c r="U109" i="31"/>
  <c r="AL106" i="29"/>
  <c r="AM106" i="29"/>
  <c r="AK106" i="29"/>
  <c r="W107" i="29"/>
  <c r="L106" i="29"/>
  <c r="Q107" i="29" s="1"/>
  <c r="M106" i="29"/>
  <c r="U109" i="29"/>
  <c r="M105" i="28"/>
  <c r="L105" i="28"/>
  <c r="Q106" i="28" s="1"/>
  <c r="U106" i="28"/>
  <c r="AK135" i="28"/>
  <c r="AL135" i="28"/>
  <c r="AM135" i="28"/>
  <c r="W136" i="28"/>
  <c r="AK110" i="20"/>
  <c r="AL110" i="20"/>
  <c r="AM110" i="20"/>
  <c r="W111" i="20"/>
  <c r="L103" i="20"/>
  <c r="Q104" i="20" s="1"/>
  <c r="M103" i="20"/>
  <c r="U104" i="20"/>
  <c r="AL104" i="30"/>
  <c r="AM104" i="30"/>
  <c r="AK104" i="30"/>
  <c r="W105" i="30"/>
  <c r="M104" i="30"/>
  <c r="L104" i="30"/>
  <c r="Q105" i="30" s="1"/>
  <c r="U114" i="30"/>
  <c r="AM113" i="34"/>
  <c r="AL113" i="34"/>
  <c r="AK113" i="34"/>
  <c r="W114" i="34"/>
  <c r="L105" i="34"/>
  <c r="Q106" i="34" s="1"/>
  <c r="M105" i="34"/>
  <c r="U106" i="34"/>
  <c r="H109" i="28" l="1"/>
  <c r="B109" i="28"/>
  <c r="H104" i="34"/>
  <c r="B104" i="34"/>
  <c r="J109" i="28"/>
  <c r="A109" i="28"/>
  <c r="C111" i="28"/>
  <c r="G110" i="28"/>
  <c r="S110" i="28"/>
  <c r="AD110" i="28" s="1"/>
  <c r="F110" i="28"/>
  <c r="R110" i="28" s="1"/>
  <c r="I110" i="28"/>
  <c r="G105" i="34"/>
  <c r="C106" i="34"/>
  <c r="I105" i="34"/>
  <c r="S105" i="34"/>
  <c r="AD105" i="34" s="1"/>
  <c r="R105" i="34"/>
  <c r="H104" i="29"/>
  <c r="B104" i="29"/>
  <c r="R105" i="33"/>
  <c r="G105" i="33"/>
  <c r="C106" i="33"/>
  <c r="I105" i="33"/>
  <c r="S105" i="33"/>
  <c r="AD105" i="33" s="1"/>
  <c r="A104" i="20"/>
  <c r="J104" i="20"/>
  <c r="C106" i="29"/>
  <c r="G105" i="29"/>
  <c r="S105" i="29"/>
  <c r="AD105" i="29" s="1"/>
  <c r="I105" i="29"/>
  <c r="F105" i="29"/>
  <c r="R105" i="29" s="1"/>
  <c r="A106" i="30"/>
  <c r="J106" i="30"/>
  <c r="A104" i="32"/>
  <c r="J104" i="32"/>
  <c r="A104" i="29"/>
  <c r="J104" i="29"/>
  <c r="J104" i="33"/>
  <c r="A104" i="33"/>
  <c r="G105" i="20"/>
  <c r="C106" i="20"/>
  <c r="I105" i="20"/>
  <c r="F105" i="20"/>
  <c r="R105" i="20" s="1"/>
  <c r="S105" i="20"/>
  <c r="AD105" i="20" s="1"/>
  <c r="H106" i="30"/>
  <c r="B106" i="30"/>
  <c r="B104" i="32"/>
  <c r="H104" i="32"/>
  <c r="B104" i="33"/>
  <c r="H104" i="33"/>
  <c r="G107" i="30"/>
  <c r="C108" i="30"/>
  <c r="I107" i="30"/>
  <c r="S107" i="30"/>
  <c r="AD107" i="30" s="1"/>
  <c r="F107" i="30"/>
  <c r="R107" i="30" s="1"/>
  <c r="J104" i="34"/>
  <c r="A104" i="34"/>
  <c r="C106" i="32"/>
  <c r="G105" i="32"/>
  <c r="S105" i="32"/>
  <c r="AD105" i="32" s="1"/>
  <c r="I105" i="32"/>
  <c r="R105" i="32"/>
  <c r="B104" i="20"/>
  <c r="H104" i="20"/>
  <c r="AL110" i="32"/>
  <c r="AK110" i="32"/>
  <c r="AM110" i="32"/>
  <c r="W111" i="32"/>
  <c r="M106" i="32"/>
  <c r="L106" i="32"/>
  <c r="Q107" i="32" s="1"/>
  <c r="U107" i="32"/>
  <c r="AK106" i="33"/>
  <c r="AM106" i="33"/>
  <c r="AL106" i="33"/>
  <c r="W107" i="33"/>
  <c r="M104" i="33"/>
  <c r="L104" i="33"/>
  <c r="Q105" i="33" s="1"/>
  <c r="U105" i="33"/>
  <c r="L108" i="35"/>
  <c r="Q109" i="35" s="1"/>
  <c r="M108" i="35"/>
  <c r="U109" i="35"/>
  <c r="AL117" i="35"/>
  <c r="AK117" i="35"/>
  <c r="AM117" i="35"/>
  <c r="W118" i="35"/>
  <c r="A105" i="35"/>
  <c r="J105" i="35"/>
  <c r="H105" i="35"/>
  <c r="B105" i="35"/>
  <c r="I106" i="35"/>
  <c r="C107" i="35"/>
  <c r="G107" i="35" s="1"/>
  <c r="S106" i="35"/>
  <c r="AD106" i="35" s="1"/>
  <c r="R106" i="35"/>
  <c r="H106" i="31"/>
  <c r="B106" i="31"/>
  <c r="C108" i="31"/>
  <c r="G108" i="31" s="1"/>
  <c r="I107" i="31"/>
  <c r="S107" i="31"/>
  <c r="AD107" i="31" s="1"/>
  <c r="F107" i="31"/>
  <c r="R107" i="31" s="1"/>
  <c r="J106" i="31"/>
  <c r="A106" i="31"/>
  <c r="AK107" i="31"/>
  <c r="AM107" i="31"/>
  <c r="AL107" i="31"/>
  <c r="W108" i="31"/>
  <c r="L107" i="31"/>
  <c r="Q108" i="31" s="1"/>
  <c r="M107" i="31"/>
  <c r="U110" i="31"/>
  <c r="AM107" i="29"/>
  <c r="AK107" i="29"/>
  <c r="AL107" i="29"/>
  <c r="W108" i="29"/>
  <c r="M107" i="29"/>
  <c r="L107" i="29"/>
  <c r="Q108" i="29" s="1"/>
  <c r="U110" i="29"/>
  <c r="AL136" i="28"/>
  <c r="AK136" i="28"/>
  <c r="AM136" i="28"/>
  <c r="W137" i="28"/>
  <c r="M106" i="28"/>
  <c r="L106" i="28"/>
  <c r="Q107" i="28" s="1"/>
  <c r="U107" i="28"/>
  <c r="L104" i="20"/>
  <c r="Q105" i="20" s="1"/>
  <c r="M104" i="20"/>
  <c r="U105" i="20"/>
  <c r="AL111" i="20"/>
  <c r="AM111" i="20"/>
  <c r="AK111" i="20"/>
  <c r="W112" i="20"/>
  <c r="AM105" i="30"/>
  <c r="AK105" i="30"/>
  <c r="AL105" i="30"/>
  <c r="W106" i="30"/>
  <c r="M105" i="30"/>
  <c r="L105" i="30"/>
  <c r="Q106" i="30" s="1"/>
  <c r="U115" i="30"/>
  <c r="L106" i="34"/>
  <c r="Q107" i="34" s="1"/>
  <c r="M106" i="34"/>
  <c r="U107" i="34"/>
  <c r="AL114" i="34"/>
  <c r="AM114" i="34"/>
  <c r="AK114" i="34"/>
  <c r="W115" i="34"/>
  <c r="A105" i="32" l="1"/>
  <c r="J105" i="32"/>
  <c r="J107" i="30"/>
  <c r="A107" i="30"/>
  <c r="C107" i="20"/>
  <c r="G106" i="20"/>
  <c r="F106" i="20"/>
  <c r="R106" i="20" s="1"/>
  <c r="S106" i="20"/>
  <c r="AD106" i="20" s="1"/>
  <c r="I106" i="20"/>
  <c r="H105" i="33"/>
  <c r="B105" i="33"/>
  <c r="H105" i="34"/>
  <c r="B105" i="34"/>
  <c r="G108" i="30"/>
  <c r="C109" i="30"/>
  <c r="S108" i="30"/>
  <c r="AD108" i="30" s="1"/>
  <c r="I108" i="30"/>
  <c r="F108" i="30"/>
  <c r="R108" i="30" s="1"/>
  <c r="H105" i="20"/>
  <c r="B105" i="20"/>
  <c r="A110" i="28"/>
  <c r="J110" i="28"/>
  <c r="C112" i="28"/>
  <c r="G111" i="28"/>
  <c r="S111" i="28"/>
  <c r="AD111" i="28" s="1"/>
  <c r="I111" i="28"/>
  <c r="F111" i="28"/>
  <c r="R111" i="28" s="1"/>
  <c r="H105" i="32"/>
  <c r="B105" i="32"/>
  <c r="H107" i="30"/>
  <c r="B107" i="30"/>
  <c r="G106" i="29"/>
  <c r="C107" i="29"/>
  <c r="I106" i="29"/>
  <c r="S106" i="29"/>
  <c r="AD106" i="29" s="1"/>
  <c r="F106" i="29"/>
  <c r="R106" i="29" s="1"/>
  <c r="J105" i="33"/>
  <c r="A105" i="33"/>
  <c r="J105" i="34"/>
  <c r="A105" i="34"/>
  <c r="H110" i="28"/>
  <c r="B110" i="28"/>
  <c r="H105" i="29"/>
  <c r="B105" i="29"/>
  <c r="G106" i="32"/>
  <c r="C107" i="32"/>
  <c r="I106" i="32"/>
  <c r="S106" i="32"/>
  <c r="AD106" i="32" s="1"/>
  <c r="R106" i="32"/>
  <c r="A105" i="20"/>
  <c r="J105" i="20"/>
  <c r="A105" i="29"/>
  <c r="J105" i="29"/>
  <c r="R106" i="33"/>
  <c r="C107" i="33"/>
  <c r="G106" i="33"/>
  <c r="I106" i="33"/>
  <c r="S106" i="33"/>
  <c r="AD106" i="33" s="1"/>
  <c r="C107" i="34"/>
  <c r="G106" i="34"/>
  <c r="I106" i="34"/>
  <c r="S106" i="34"/>
  <c r="AD106" i="34" s="1"/>
  <c r="R106" i="34"/>
  <c r="AL111" i="32"/>
  <c r="AM111" i="32"/>
  <c r="AK111" i="32"/>
  <c r="W112" i="32"/>
  <c r="L107" i="32"/>
  <c r="Q108" i="32" s="1"/>
  <c r="M107" i="32"/>
  <c r="U108" i="32"/>
  <c r="AL107" i="33"/>
  <c r="AK107" i="33"/>
  <c r="AM107" i="33"/>
  <c r="W108" i="33"/>
  <c r="M105" i="33"/>
  <c r="L105" i="33"/>
  <c r="Q106" i="33" s="1"/>
  <c r="U106" i="33"/>
  <c r="L109" i="35"/>
  <c r="Q110" i="35" s="1"/>
  <c r="M109" i="35"/>
  <c r="U110" i="35"/>
  <c r="AL118" i="35"/>
  <c r="AK118" i="35"/>
  <c r="AM118" i="35"/>
  <c r="W119" i="35"/>
  <c r="H106" i="35"/>
  <c r="B106" i="35"/>
  <c r="S107" i="35"/>
  <c r="AD107" i="35" s="1"/>
  <c r="R107" i="35"/>
  <c r="I107" i="35"/>
  <c r="C108" i="35"/>
  <c r="G108" i="35" s="1"/>
  <c r="J106" i="35"/>
  <c r="A106" i="35"/>
  <c r="C109" i="31"/>
  <c r="G109" i="31" s="1"/>
  <c r="I108" i="31"/>
  <c r="S108" i="31"/>
  <c r="AD108" i="31" s="1"/>
  <c r="F108" i="31"/>
  <c r="R108" i="31" s="1"/>
  <c r="H107" i="31"/>
  <c r="B107" i="31"/>
  <c r="A107" i="31"/>
  <c r="J107" i="31"/>
  <c r="AM108" i="31"/>
  <c r="AK108" i="31"/>
  <c r="AL108" i="31"/>
  <c r="W109" i="31"/>
  <c r="L108" i="31"/>
  <c r="Q109" i="31" s="1"/>
  <c r="M108" i="31"/>
  <c r="U111" i="31"/>
  <c r="U111" i="29"/>
  <c r="AL108" i="29"/>
  <c r="AK108" i="29"/>
  <c r="AM108" i="29"/>
  <c r="W109" i="29"/>
  <c r="L108" i="29"/>
  <c r="Q109" i="29" s="1"/>
  <c r="M108" i="29"/>
  <c r="AL137" i="28"/>
  <c r="AK137" i="28"/>
  <c r="AM137" i="28"/>
  <c r="W138" i="28"/>
  <c r="L107" i="28"/>
  <c r="Q108" i="28" s="1"/>
  <c r="M107" i="28"/>
  <c r="U108" i="28"/>
  <c r="M105" i="20"/>
  <c r="L105" i="20"/>
  <c r="Q106" i="20" s="1"/>
  <c r="U106" i="20"/>
  <c r="AK112" i="20"/>
  <c r="AL112" i="20"/>
  <c r="AM112" i="20"/>
  <c r="W113" i="20"/>
  <c r="AM106" i="30"/>
  <c r="AL106" i="30"/>
  <c r="AK106" i="30"/>
  <c r="W107" i="30"/>
  <c r="M106" i="30"/>
  <c r="L106" i="30"/>
  <c r="Q107" i="30" s="1"/>
  <c r="U116" i="30"/>
  <c r="AK115" i="34"/>
  <c r="AL115" i="34"/>
  <c r="AM115" i="34"/>
  <c r="W116" i="34"/>
  <c r="L107" i="34"/>
  <c r="Q108" i="34" s="1"/>
  <c r="M107" i="34"/>
  <c r="U108" i="34"/>
  <c r="H106" i="34" l="1"/>
  <c r="B106" i="34"/>
  <c r="G107" i="34"/>
  <c r="C108" i="34"/>
  <c r="I107" i="34"/>
  <c r="S107" i="34"/>
  <c r="AD107" i="34" s="1"/>
  <c r="R107" i="34"/>
  <c r="R107" i="33"/>
  <c r="G107" i="33"/>
  <c r="C108" i="33"/>
  <c r="S107" i="33"/>
  <c r="AD107" i="33" s="1"/>
  <c r="I107" i="33"/>
  <c r="J106" i="32"/>
  <c r="A106" i="32"/>
  <c r="G112" i="28"/>
  <c r="C113" i="28"/>
  <c r="S112" i="28"/>
  <c r="AD112" i="28" s="1"/>
  <c r="I112" i="28"/>
  <c r="F112" i="28"/>
  <c r="R112" i="28" s="1"/>
  <c r="C110" i="30"/>
  <c r="G109" i="30"/>
  <c r="I109" i="30"/>
  <c r="F109" i="30"/>
  <c r="R109" i="30" s="1"/>
  <c r="S109" i="30"/>
  <c r="AD109" i="30" s="1"/>
  <c r="H111" i="28"/>
  <c r="B111" i="28"/>
  <c r="C108" i="32"/>
  <c r="G107" i="32"/>
  <c r="S107" i="32"/>
  <c r="AD107" i="32" s="1"/>
  <c r="I107" i="32"/>
  <c r="R107" i="32"/>
  <c r="J106" i="29"/>
  <c r="A106" i="29"/>
  <c r="A111" i="28"/>
  <c r="J111" i="28"/>
  <c r="H108" i="30"/>
  <c r="B108" i="30"/>
  <c r="H106" i="20"/>
  <c r="B106" i="20"/>
  <c r="H106" i="33"/>
  <c r="B106" i="33"/>
  <c r="B106" i="29"/>
  <c r="H106" i="29"/>
  <c r="J106" i="34"/>
  <c r="A106" i="34"/>
  <c r="J106" i="33"/>
  <c r="A106" i="33"/>
  <c r="H106" i="32"/>
  <c r="B106" i="32"/>
  <c r="C108" i="29"/>
  <c r="G107" i="29"/>
  <c r="S107" i="29"/>
  <c r="AD107" i="29" s="1"/>
  <c r="I107" i="29"/>
  <c r="F107" i="29"/>
  <c r="R107" i="29" s="1"/>
  <c r="J108" i="30"/>
  <c r="A108" i="30"/>
  <c r="A106" i="20"/>
  <c r="J106" i="20"/>
  <c r="G107" i="20"/>
  <c r="C108" i="20"/>
  <c r="I107" i="20"/>
  <c r="F107" i="20"/>
  <c r="R107" i="20" s="1"/>
  <c r="S107" i="20"/>
  <c r="AD107" i="20" s="1"/>
  <c r="AM112" i="32"/>
  <c r="AK112" i="32"/>
  <c r="AL112" i="32"/>
  <c r="W113" i="32"/>
  <c r="M108" i="32"/>
  <c r="L108" i="32"/>
  <c r="Q109" i="32" s="1"/>
  <c r="U109" i="32"/>
  <c r="AK108" i="33"/>
  <c r="AL108" i="33"/>
  <c r="AM108" i="33"/>
  <c r="W109" i="33"/>
  <c r="L106" i="33"/>
  <c r="Q107" i="33" s="1"/>
  <c r="M106" i="33"/>
  <c r="U107" i="33"/>
  <c r="AK119" i="35"/>
  <c r="AL119" i="35"/>
  <c r="AM119" i="35"/>
  <c r="W120" i="35"/>
  <c r="M110" i="35"/>
  <c r="L110" i="35"/>
  <c r="Q111" i="35" s="1"/>
  <c r="U111" i="35"/>
  <c r="S108" i="35"/>
  <c r="AD108" i="35" s="1"/>
  <c r="R108" i="35"/>
  <c r="C109" i="35"/>
  <c r="G109" i="35" s="1"/>
  <c r="I108" i="35"/>
  <c r="H107" i="35"/>
  <c r="B107" i="35"/>
  <c r="J107" i="35"/>
  <c r="A107" i="35"/>
  <c r="A108" i="31"/>
  <c r="J108" i="31"/>
  <c r="C110" i="31"/>
  <c r="G110" i="31" s="1"/>
  <c r="S109" i="31"/>
  <c r="AD109" i="31" s="1"/>
  <c r="I109" i="31"/>
  <c r="F109" i="31"/>
  <c r="R109" i="31" s="1"/>
  <c r="H108" i="31"/>
  <c r="B108" i="31"/>
  <c r="AK109" i="31"/>
  <c r="AM109" i="31"/>
  <c r="AL109" i="31"/>
  <c r="W110" i="31"/>
  <c r="M109" i="31"/>
  <c r="L109" i="31"/>
  <c r="Q110" i="31" s="1"/>
  <c r="U112" i="31"/>
  <c r="AK109" i="29"/>
  <c r="AM109" i="29"/>
  <c r="AL109" i="29"/>
  <c r="W110" i="29"/>
  <c r="L109" i="29"/>
  <c r="Q110" i="29" s="1"/>
  <c r="M109" i="29"/>
  <c r="U112" i="29"/>
  <c r="AL138" i="28"/>
  <c r="AM138" i="28"/>
  <c r="AK138" i="28"/>
  <c r="W139" i="28"/>
  <c r="M108" i="28"/>
  <c r="L108" i="28"/>
  <c r="Q109" i="28" s="1"/>
  <c r="U109" i="28"/>
  <c r="M106" i="20"/>
  <c r="L106" i="20"/>
  <c r="Q107" i="20" s="1"/>
  <c r="U107" i="20"/>
  <c r="AL113" i="20"/>
  <c r="AK113" i="20"/>
  <c r="AM113" i="20"/>
  <c r="W114" i="20"/>
  <c r="AL107" i="30"/>
  <c r="AM107" i="30"/>
  <c r="AK107" i="30"/>
  <c r="W108" i="30"/>
  <c r="M107" i="30"/>
  <c r="L107" i="30"/>
  <c r="Q108" i="30" s="1"/>
  <c r="U117" i="30"/>
  <c r="AM116" i="34"/>
  <c r="AL116" i="34"/>
  <c r="AK116" i="34"/>
  <c r="W117" i="34"/>
  <c r="L108" i="34"/>
  <c r="Q109" i="34" s="1"/>
  <c r="M108" i="34"/>
  <c r="U109" i="34"/>
  <c r="C114" i="28" l="1"/>
  <c r="G113" i="28"/>
  <c r="I113" i="28"/>
  <c r="F113" i="28"/>
  <c r="R113" i="28" s="1"/>
  <c r="S113" i="28"/>
  <c r="AD113" i="28" s="1"/>
  <c r="J107" i="33"/>
  <c r="A107" i="33"/>
  <c r="H107" i="20"/>
  <c r="B107" i="20"/>
  <c r="H107" i="29"/>
  <c r="B107" i="29"/>
  <c r="G108" i="32"/>
  <c r="C109" i="32"/>
  <c r="I108" i="32"/>
  <c r="S108" i="32"/>
  <c r="AD108" i="32" s="1"/>
  <c r="R108" i="32"/>
  <c r="H112" i="28"/>
  <c r="B112" i="28"/>
  <c r="H107" i="34"/>
  <c r="B107" i="34"/>
  <c r="G108" i="20"/>
  <c r="C109" i="20"/>
  <c r="F108" i="20"/>
  <c r="R108" i="20" s="1"/>
  <c r="S108" i="20"/>
  <c r="AD108" i="20" s="1"/>
  <c r="I108" i="20"/>
  <c r="G108" i="29"/>
  <c r="C109" i="29"/>
  <c r="S108" i="29"/>
  <c r="AD108" i="29" s="1"/>
  <c r="I108" i="29"/>
  <c r="F108" i="29"/>
  <c r="R108" i="29" s="1"/>
  <c r="A107" i="32"/>
  <c r="J107" i="32"/>
  <c r="A109" i="30"/>
  <c r="J109" i="30"/>
  <c r="J112" i="28"/>
  <c r="A112" i="28"/>
  <c r="R108" i="33"/>
  <c r="C109" i="33"/>
  <c r="G108" i="33"/>
  <c r="I108" i="33"/>
  <c r="S108" i="33"/>
  <c r="AD108" i="33" s="1"/>
  <c r="H107" i="32"/>
  <c r="B107" i="32"/>
  <c r="G110" i="30"/>
  <c r="C111" i="30"/>
  <c r="S110" i="30"/>
  <c r="AD110" i="30" s="1"/>
  <c r="F110" i="30"/>
  <c r="R110" i="30" s="1"/>
  <c r="I110" i="30"/>
  <c r="C109" i="34"/>
  <c r="G108" i="34"/>
  <c r="I108" i="34"/>
  <c r="S108" i="34"/>
  <c r="AD108" i="34" s="1"/>
  <c r="R108" i="34"/>
  <c r="J107" i="20"/>
  <c r="A107" i="20"/>
  <c r="A107" i="29"/>
  <c r="J107" i="29"/>
  <c r="H109" i="30"/>
  <c r="B109" i="30"/>
  <c r="H107" i="33"/>
  <c r="B107" i="33"/>
  <c r="J107" i="34"/>
  <c r="A107" i="34"/>
  <c r="AL113" i="32"/>
  <c r="AM113" i="32"/>
  <c r="AK113" i="32"/>
  <c r="W114" i="32"/>
  <c r="M109" i="32"/>
  <c r="L109" i="32"/>
  <c r="Q110" i="32" s="1"/>
  <c r="U110" i="32"/>
  <c r="AL109" i="33"/>
  <c r="AK109" i="33"/>
  <c r="AM109" i="33"/>
  <c r="W110" i="33"/>
  <c r="L107" i="33"/>
  <c r="Q108" i="33" s="1"/>
  <c r="M107" i="33"/>
  <c r="U108" i="33"/>
  <c r="M111" i="35"/>
  <c r="L111" i="35"/>
  <c r="Q112" i="35" s="1"/>
  <c r="U112" i="35"/>
  <c r="AL120" i="35"/>
  <c r="AM120" i="35"/>
  <c r="AK120" i="35"/>
  <c r="W121" i="35"/>
  <c r="C110" i="35"/>
  <c r="G110" i="35" s="1"/>
  <c r="R109" i="35"/>
  <c r="S109" i="35"/>
  <c r="AD109" i="35" s="1"/>
  <c r="I109" i="35"/>
  <c r="A108" i="35"/>
  <c r="J108" i="35"/>
  <c r="B108" i="35"/>
  <c r="H108" i="35"/>
  <c r="C111" i="31"/>
  <c r="G111" i="31" s="1"/>
  <c r="S110" i="31"/>
  <c r="AD110" i="31" s="1"/>
  <c r="I110" i="31"/>
  <c r="F110" i="31"/>
  <c r="R110" i="31" s="1"/>
  <c r="J109" i="31"/>
  <c r="A109" i="31"/>
  <c r="B109" i="31"/>
  <c r="H109" i="31"/>
  <c r="AL110" i="31"/>
  <c r="AM110" i="31"/>
  <c r="AK110" i="31"/>
  <c r="W111" i="31"/>
  <c r="M110" i="31"/>
  <c r="L110" i="31"/>
  <c r="Q111" i="31" s="1"/>
  <c r="U113" i="31"/>
  <c r="AK110" i="29"/>
  <c r="AL110" i="29"/>
  <c r="AM110" i="29"/>
  <c r="W111" i="29"/>
  <c r="L110" i="29"/>
  <c r="Q111" i="29" s="1"/>
  <c r="M110" i="29"/>
  <c r="U113" i="29"/>
  <c r="AK139" i="28"/>
  <c r="AM139" i="28"/>
  <c r="AL139" i="28"/>
  <c r="W140" i="28"/>
  <c r="M109" i="28"/>
  <c r="L109" i="28"/>
  <c r="Q110" i="28" s="1"/>
  <c r="U110" i="28"/>
  <c r="AM114" i="20"/>
  <c r="AK114" i="20"/>
  <c r="AL114" i="20"/>
  <c r="W115" i="20"/>
  <c r="L107" i="20"/>
  <c r="Q108" i="20" s="1"/>
  <c r="M107" i="20"/>
  <c r="U108" i="20"/>
  <c r="AL108" i="30"/>
  <c r="AK108" i="30"/>
  <c r="AM108" i="30"/>
  <c r="W109" i="30"/>
  <c r="M108" i="30"/>
  <c r="L108" i="30"/>
  <c r="Q109" i="30" s="1"/>
  <c r="U118" i="30"/>
  <c r="AK117" i="34"/>
  <c r="AL117" i="34"/>
  <c r="AM117" i="34"/>
  <c r="W118" i="34"/>
  <c r="L109" i="34"/>
  <c r="Q110" i="34" s="1"/>
  <c r="M109" i="34"/>
  <c r="U110" i="34"/>
  <c r="A108" i="33" l="1"/>
  <c r="J108" i="33"/>
  <c r="J108" i="34"/>
  <c r="A108" i="34"/>
  <c r="B108" i="33"/>
  <c r="H108" i="33"/>
  <c r="C110" i="29"/>
  <c r="G109" i="29"/>
  <c r="I109" i="29"/>
  <c r="S109" i="29"/>
  <c r="AD109" i="29" s="1"/>
  <c r="F109" i="29"/>
  <c r="R109" i="29" s="1"/>
  <c r="A113" i="28"/>
  <c r="J113" i="28"/>
  <c r="B110" i="30"/>
  <c r="H110" i="30"/>
  <c r="B108" i="32"/>
  <c r="H108" i="32"/>
  <c r="H108" i="34"/>
  <c r="B108" i="34"/>
  <c r="G109" i="33"/>
  <c r="C110" i="33"/>
  <c r="I109" i="33"/>
  <c r="R109" i="33"/>
  <c r="S109" i="33"/>
  <c r="AD109" i="33" s="1"/>
  <c r="B108" i="29"/>
  <c r="H108" i="29"/>
  <c r="G109" i="20"/>
  <c r="C110" i="20"/>
  <c r="F109" i="20"/>
  <c r="R109" i="20" s="1"/>
  <c r="S109" i="20"/>
  <c r="AD109" i="20" s="1"/>
  <c r="I109" i="20"/>
  <c r="J108" i="32"/>
  <c r="A108" i="32"/>
  <c r="H113" i="28"/>
  <c r="B113" i="28"/>
  <c r="J110" i="30"/>
  <c r="A110" i="30"/>
  <c r="G109" i="34"/>
  <c r="C110" i="34"/>
  <c r="I109" i="34"/>
  <c r="S109" i="34"/>
  <c r="AD109" i="34" s="1"/>
  <c r="R109" i="34"/>
  <c r="G111" i="30"/>
  <c r="C112" i="30"/>
  <c r="S111" i="30"/>
  <c r="AD111" i="30" s="1"/>
  <c r="I111" i="30"/>
  <c r="F111" i="30"/>
  <c r="R111" i="30" s="1"/>
  <c r="J108" i="29"/>
  <c r="A108" i="29"/>
  <c r="A108" i="20"/>
  <c r="J108" i="20"/>
  <c r="B108" i="20"/>
  <c r="H108" i="20"/>
  <c r="C110" i="32"/>
  <c r="G109" i="32"/>
  <c r="I109" i="32"/>
  <c r="S109" i="32"/>
  <c r="AD109" i="32" s="1"/>
  <c r="R109" i="32"/>
  <c r="C115" i="28"/>
  <c r="G114" i="28"/>
  <c r="I114" i="28"/>
  <c r="F114" i="28"/>
  <c r="R114" i="28" s="1"/>
  <c r="S114" i="28"/>
  <c r="AD114" i="28" s="1"/>
  <c r="AL114" i="32"/>
  <c r="AM114" i="32"/>
  <c r="AK114" i="32"/>
  <c r="W115" i="32"/>
  <c r="M110" i="32"/>
  <c r="L110" i="32"/>
  <c r="Q111" i="32" s="1"/>
  <c r="U111" i="32"/>
  <c r="AM110" i="33"/>
  <c r="AL110" i="33"/>
  <c r="AK110" i="33"/>
  <c r="W111" i="33"/>
  <c r="M108" i="33"/>
  <c r="L108" i="33"/>
  <c r="Q109" i="33" s="1"/>
  <c r="U109" i="33"/>
  <c r="AM121" i="35"/>
  <c r="AL121" i="35"/>
  <c r="AK121" i="35"/>
  <c r="W122" i="35"/>
  <c r="M112" i="35"/>
  <c r="L112" i="35"/>
  <c r="Q113" i="35" s="1"/>
  <c r="U113" i="35"/>
  <c r="H109" i="35"/>
  <c r="B109" i="35"/>
  <c r="A109" i="35"/>
  <c r="J109" i="35"/>
  <c r="I110" i="35"/>
  <c r="C111" i="35"/>
  <c r="G111" i="35" s="1"/>
  <c r="R110" i="35"/>
  <c r="S110" i="35"/>
  <c r="AD110" i="35" s="1"/>
  <c r="A110" i="31"/>
  <c r="J110" i="31"/>
  <c r="C112" i="31"/>
  <c r="G112" i="31" s="1"/>
  <c r="I111" i="31"/>
  <c r="S111" i="31"/>
  <c r="AD111" i="31" s="1"/>
  <c r="F111" i="31"/>
  <c r="R111" i="31" s="1"/>
  <c r="H110" i="31"/>
  <c r="B110" i="31"/>
  <c r="AK111" i="31"/>
  <c r="AM111" i="31"/>
  <c r="AL111" i="31"/>
  <c r="W112" i="31"/>
  <c r="L111" i="31"/>
  <c r="Q112" i="31" s="1"/>
  <c r="M111" i="31"/>
  <c r="U114" i="31"/>
  <c r="AM111" i="29"/>
  <c r="AL111" i="29"/>
  <c r="AK111" i="29"/>
  <c r="W112" i="29"/>
  <c r="M111" i="29"/>
  <c r="L111" i="29"/>
  <c r="Q112" i="29" s="1"/>
  <c r="U114" i="29"/>
  <c r="AM140" i="28"/>
  <c r="AL140" i="28"/>
  <c r="AK140" i="28"/>
  <c r="W141" i="28"/>
  <c r="L110" i="28"/>
  <c r="Q111" i="28" s="1"/>
  <c r="M110" i="28"/>
  <c r="U111" i="28"/>
  <c r="L108" i="20"/>
  <c r="Q109" i="20" s="1"/>
  <c r="M108" i="20"/>
  <c r="U109" i="20"/>
  <c r="AL115" i="20"/>
  <c r="AM115" i="20"/>
  <c r="AK115" i="20"/>
  <c r="W116" i="20"/>
  <c r="AK109" i="30"/>
  <c r="AM109" i="30"/>
  <c r="AL109" i="30"/>
  <c r="W110" i="30"/>
  <c r="L109" i="30"/>
  <c r="Q110" i="30" s="1"/>
  <c r="M109" i="30"/>
  <c r="U119" i="30"/>
  <c r="AL118" i="34"/>
  <c r="AK118" i="34"/>
  <c r="AM118" i="34"/>
  <c r="W119" i="34"/>
  <c r="L110" i="34"/>
  <c r="Q111" i="34" s="1"/>
  <c r="M110" i="34"/>
  <c r="U111" i="34"/>
  <c r="H114" i="28" l="1"/>
  <c r="B114" i="28"/>
  <c r="C111" i="20"/>
  <c r="G110" i="20"/>
  <c r="F110" i="20"/>
  <c r="R110" i="20" s="1"/>
  <c r="S110" i="20"/>
  <c r="AD110" i="20" s="1"/>
  <c r="I110" i="20"/>
  <c r="H109" i="33"/>
  <c r="B109" i="33"/>
  <c r="H109" i="29"/>
  <c r="B109" i="29"/>
  <c r="C116" i="28"/>
  <c r="G115" i="28"/>
  <c r="S115" i="28"/>
  <c r="AD115" i="28" s="1"/>
  <c r="F115" i="28"/>
  <c r="R115" i="28" s="1"/>
  <c r="I115" i="28"/>
  <c r="B109" i="32"/>
  <c r="H109" i="32"/>
  <c r="B111" i="30"/>
  <c r="H111" i="30"/>
  <c r="C111" i="34"/>
  <c r="G110" i="34"/>
  <c r="I110" i="34"/>
  <c r="S110" i="34"/>
  <c r="AD110" i="34" s="1"/>
  <c r="R110" i="34"/>
  <c r="J109" i="20"/>
  <c r="A109" i="20"/>
  <c r="H109" i="20"/>
  <c r="B109" i="20"/>
  <c r="G110" i="29"/>
  <c r="C111" i="29"/>
  <c r="I110" i="29"/>
  <c r="S110" i="29"/>
  <c r="AD110" i="29" s="1"/>
  <c r="F110" i="29"/>
  <c r="R110" i="29" s="1"/>
  <c r="J109" i="32"/>
  <c r="A109" i="32"/>
  <c r="G112" i="30"/>
  <c r="C113" i="30"/>
  <c r="F112" i="30"/>
  <c r="R112" i="30" s="1"/>
  <c r="I112" i="30"/>
  <c r="S112" i="30"/>
  <c r="AD112" i="30" s="1"/>
  <c r="G110" i="32"/>
  <c r="C111" i="32"/>
  <c r="I110" i="32"/>
  <c r="S110" i="32"/>
  <c r="AD110" i="32" s="1"/>
  <c r="R110" i="32"/>
  <c r="A111" i="30"/>
  <c r="J111" i="30"/>
  <c r="H109" i="34"/>
  <c r="B109" i="34"/>
  <c r="J109" i="33"/>
  <c r="A109" i="33"/>
  <c r="J109" i="34"/>
  <c r="A109" i="34"/>
  <c r="J114" i="28"/>
  <c r="A114" i="28"/>
  <c r="C111" i="33"/>
  <c r="G110" i="33"/>
  <c r="I110" i="33"/>
  <c r="S110" i="33"/>
  <c r="AD110" i="33" s="1"/>
  <c r="R110" i="33"/>
  <c r="J109" i="29"/>
  <c r="A109" i="29"/>
  <c r="AM115" i="32"/>
  <c r="AK115" i="32"/>
  <c r="AL115" i="32"/>
  <c r="W116" i="32"/>
  <c r="M111" i="32"/>
  <c r="L111" i="32"/>
  <c r="Q112" i="32" s="1"/>
  <c r="U112" i="32"/>
  <c r="AM111" i="33"/>
  <c r="AL111" i="33"/>
  <c r="AK111" i="33"/>
  <c r="W112" i="33"/>
  <c r="M109" i="33"/>
  <c r="L109" i="33"/>
  <c r="Q110" i="33" s="1"/>
  <c r="U110" i="33"/>
  <c r="L113" i="35"/>
  <c r="Q114" i="35" s="1"/>
  <c r="M113" i="35"/>
  <c r="U114" i="35"/>
  <c r="AL122" i="35"/>
  <c r="AK122" i="35"/>
  <c r="AM122" i="35"/>
  <c r="W123" i="35"/>
  <c r="H110" i="35"/>
  <c r="B110" i="35"/>
  <c r="S111" i="35"/>
  <c r="AD111" i="35" s="1"/>
  <c r="R111" i="35"/>
  <c r="I111" i="35"/>
  <c r="C112" i="35"/>
  <c r="G112" i="35" s="1"/>
  <c r="A110" i="35"/>
  <c r="J110" i="35"/>
  <c r="C113" i="31"/>
  <c r="G113" i="31" s="1"/>
  <c r="S112" i="31"/>
  <c r="AD112" i="31" s="1"/>
  <c r="I112" i="31"/>
  <c r="F112" i="31"/>
  <c r="R112" i="31" s="1"/>
  <c r="H111" i="31"/>
  <c r="B111" i="31"/>
  <c r="A111" i="31"/>
  <c r="J111" i="31"/>
  <c r="AM112" i="31"/>
  <c r="AK112" i="31"/>
  <c r="AL112" i="31"/>
  <c r="W113" i="31"/>
  <c r="L112" i="31"/>
  <c r="Q113" i="31" s="1"/>
  <c r="M112" i="31"/>
  <c r="U115" i="31"/>
  <c r="AM112" i="29"/>
  <c r="AL112" i="29"/>
  <c r="AK112" i="29"/>
  <c r="W113" i="29"/>
  <c r="L112" i="29"/>
  <c r="Q113" i="29" s="1"/>
  <c r="M112" i="29"/>
  <c r="U115" i="29"/>
  <c r="AK141" i="28"/>
  <c r="AL141" i="28"/>
  <c r="AM141" i="28"/>
  <c r="W142" i="28"/>
  <c r="L111" i="28"/>
  <c r="Q112" i="28" s="1"/>
  <c r="M111" i="28"/>
  <c r="U112" i="28"/>
  <c r="L109" i="20"/>
  <c r="Q110" i="20" s="1"/>
  <c r="M109" i="20"/>
  <c r="U110" i="20"/>
  <c r="AM116" i="20"/>
  <c r="AK116" i="20"/>
  <c r="AL116" i="20"/>
  <c r="W117" i="20"/>
  <c r="U120" i="30"/>
  <c r="AL110" i="30"/>
  <c r="AM110" i="30"/>
  <c r="AK110" i="30"/>
  <c r="W111" i="30"/>
  <c r="M110" i="30"/>
  <c r="L110" i="30"/>
  <c r="Q111" i="30" s="1"/>
  <c r="AK119" i="34"/>
  <c r="AM119" i="34"/>
  <c r="AL119" i="34"/>
  <c r="W120" i="34"/>
  <c r="L111" i="34"/>
  <c r="Q112" i="34" s="1"/>
  <c r="M111" i="34"/>
  <c r="U112" i="34"/>
  <c r="C112" i="32" l="1"/>
  <c r="G111" i="32"/>
  <c r="I111" i="32"/>
  <c r="S111" i="32"/>
  <c r="AD111" i="32" s="1"/>
  <c r="R111" i="32"/>
  <c r="C112" i="29"/>
  <c r="G111" i="29"/>
  <c r="S111" i="29"/>
  <c r="AD111" i="29" s="1"/>
  <c r="I111" i="29"/>
  <c r="F111" i="29"/>
  <c r="R111" i="29" s="1"/>
  <c r="J110" i="34"/>
  <c r="A110" i="34"/>
  <c r="A110" i="20"/>
  <c r="J110" i="20"/>
  <c r="G111" i="20"/>
  <c r="C112" i="20"/>
  <c r="F111" i="20"/>
  <c r="R111" i="20" s="1"/>
  <c r="S111" i="20"/>
  <c r="AD111" i="20" s="1"/>
  <c r="I111" i="20"/>
  <c r="B110" i="33"/>
  <c r="H110" i="33"/>
  <c r="A110" i="32"/>
  <c r="J110" i="32"/>
  <c r="A115" i="28"/>
  <c r="J115" i="28"/>
  <c r="G111" i="33"/>
  <c r="C112" i="33"/>
  <c r="I111" i="33"/>
  <c r="R111" i="33"/>
  <c r="S111" i="33"/>
  <c r="AD111" i="33" s="1"/>
  <c r="H110" i="32"/>
  <c r="B110" i="32"/>
  <c r="C114" i="30"/>
  <c r="G113" i="30"/>
  <c r="F113" i="30"/>
  <c r="R113" i="30" s="1"/>
  <c r="S113" i="30"/>
  <c r="AD113" i="30" s="1"/>
  <c r="I113" i="30"/>
  <c r="H110" i="29"/>
  <c r="B110" i="29"/>
  <c r="H110" i="34"/>
  <c r="B110" i="34"/>
  <c r="A112" i="30"/>
  <c r="J112" i="30"/>
  <c r="J110" i="29"/>
  <c r="A110" i="29"/>
  <c r="C117" i="28"/>
  <c r="G116" i="28"/>
  <c r="I116" i="28"/>
  <c r="F116" i="28"/>
  <c r="R116" i="28" s="1"/>
  <c r="S116" i="28"/>
  <c r="AD116" i="28" s="1"/>
  <c r="H110" i="20"/>
  <c r="B110" i="20"/>
  <c r="A110" i="33"/>
  <c r="J110" i="33"/>
  <c r="H112" i="30"/>
  <c r="B112" i="30"/>
  <c r="G111" i="34"/>
  <c r="C112" i="34"/>
  <c r="I111" i="34"/>
  <c r="S111" i="34"/>
  <c r="AD111" i="34" s="1"/>
  <c r="R111" i="34"/>
  <c r="H115" i="28"/>
  <c r="B115" i="28"/>
  <c r="AL116" i="32"/>
  <c r="AK116" i="32"/>
  <c r="AM116" i="32"/>
  <c r="W117" i="32"/>
  <c r="L112" i="32"/>
  <c r="Q113" i="32" s="1"/>
  <c r="M112" i="32"/>
  <c r="U113" i="32"/>
  <c r="AM112" i="33"/>
  <c r="AK112" i="33"/>
  <c r="AL112" i="33"/>
  <c r="W113" i="33"/>
  <c r="M110" i="33"/>
  <c r="L110" i="33"/>
  <c r="Q111" i="33" s="1"/>
  <c r="U111" i="33"/>
  <c r="AL123" i="35"/>
  <c r="AM123" i="35"/>
  <c r="AK123" i="35"/>
  <c r="W124" i="35"/>
  <c r="M114" i="35"/>
  <c r="L114" i="35"/>
  <c r="Q115" i="35" s="1"/>
  <c r="U115" i="35"/>
  <c r="B111" i="35"/>
  <c r="H111" i="35"/>
  <c r="S112" i="35"/>
  <c r="AD112" i="35" s="1"/>
  <c r="R112" i="35"/>
  <c r="C113" i="35"/>
  <c r="G113" i="35" s="1"/>
  <c r="I112" i="35"/>
  <c r="J111" i="35"/>
  <c r="A111" i="35"/>
  <c r="A112" i="31"/>
  <c r="J112" i="31"/>
  <c r="C114" i="31"/>
  <c r="G114" i="31" s="1"/>
  <c r="S113" i="31"/>
  <c r="AD113" i="31" s="1"/>
  <c r="I113" i="31"/>
  <c r="F113" i="31"/>
  <c r="R113" i="31" s="1"/>
  <c r="H112" i="31"/>
  <c r="B112" i="31"/>
  <c r="AL113" i="31"/>
  <c r="AK113" i="31"/>
  <c r="AM113" i="31"/>
  <c r="W114" i="31"/>
  <c r="M113" i="31"/>
  <c r="L113" i="31"/>
  <c r="Q114" i="31" s="1"/>
  <c r="U116" i="31"/>
  <c r="AM113" i="29"/>
  <c r="AL113" i="29"/>
  <c r="AK113" i="29"/>
  <c r="W114" i="29"/>
  <c r="L113" i="29"/>
  <c r="Q114" i="29" s="1"/>
  <c r="M113" i="29"/>
  <c r="U116" i="29"/>
  <c r="AL142" i="28"/>
  <c r="AK142" i="28"/>
  <c r="AM142" i="28"/>
  <c r="W143" i="28"/>
  <c r="M112" i="28"/>
  <c r="L112" i="28"/>
  <c r="Q113" i="28" s="1"/>
  <c r="U113" i="28"/>
  <c r="AM117" i="20"/>
  <c r="AK117" i="20"/>
  <c r="AL117" i="20"/>
  <c r="W118" i="20"/>
  <c r="M110" i="20"/>
  <c r="L110" i="20"/>
  <c r="Q111" i="20" s="1"/>
  <c r="U111" i="20"/>
  <c r="U121" i="30"/>
  <c r="AM111" i="30"/>
  <c r="AK111" i="30"/>
  <c r="AL111" i="30"/>
  <c r="W112" i="30"/>
  <c r="L111" i="30"/>
  <c r="Q112" i="30" s="1"/>
  <c r="M111" i="30"/>
  <c r="L112" i="34"/>
  <c r="Q113" i="34" s="1"/>
  <c r="M112" i="34"/>
  <c r="U113" i="34"/>
  <c r="AM120" i="34"/>
  <c r="AL120" i="34"/>
  <c r="AK120" i="34"/>
  <c r="W121" i="34"/>
  <c r="J111" i="33" l="1"/>
  <c r="A111" i="33"/>
  <c r="H116" i="28"/>
  <c r="B116" i="28"/>
  <c r="C113" i="33"/>
  <c r="G112" i="33"/>
  <c r="S112" i="33"/>
  <c r="AD112" i="33" s="1"/>
  <c r="I112" i="33"/>
  <c r="R112" i="33"/>
  <c r="J111" i="20"/>
  <c r="A111" i="20"/>
  <c r="H111" i="29"/>
  <c r="B111" i="29"/>
  <c r="C113" i="34"/>
  <c r="G112" i="34"/>
  <c r="I112" i="34"/>
  <c r="S112" i="34"/>
  <c r="AD112" i="34" s="1"/>
  <c r="R112" i="34"/>
  <c r="C118" i="28"/>
  <c r="G117" i="28"/>
  <c r="F117" i="28"/>
  <c r="R117" i="28" s="1"/>
  <c r="S117" i="28"/>
  <c r="AD117" i="28" s="1"/>
  <c r="I117" i="28"/>
  <c r="B113" i="30"/>
  <c r="H113" i="30"/>
  <c r="B111" i="33"/>
  <c r="H111" i="33"/>
  <c r="G112" i="29"/>
  <c r="C113" i="29"/>
  <c r="S112" i="29"/>
  <c r="AD112" i="29" s="1"/>
  <c r="I112" i="29"/>
  <c r="F112" i="29"/>
  <c r="R112" i="29" s="1"/>
  <c r="B111" i="32"/>
  <c r="H111" i="32"/>
  <c r="J116" i="28"/>
  <c r="A116" i="28"/>
  <c r="G112" i="20"/>
  <c r="C113" i="20"/>
  <c r="F112" i="20"/>
  <c r="R112" i="20" s="1"/>
  <c r="S112" i="20"/>
  <c r="AD112" i="20" s="1"/>
  <c r="I112" i="20"/>
  <c r="J111" i="34"/>
  <c r="A111" i="34"/>
  <c r="B111" i="20"/>
  <c r="H111" i="20"/>
  <c r="J111" i="32"/>
  <c r="A111" i="32"/>
  <c r="H111" i="34"/>
  <c r="B111" i="34"/>
  <c r="A113" i="30"/>
  <c r="J113" i="30"/>
  <c r="G114" i="30"/>
  <c r="C115" i="30"/>
  <c r="S114" i="30"/>
  <c r="AD114" i="30" s="1"/>
  <c r="F114" i="30"/>
  <c r="R114" i="30" s="1"/>
  <c r="I114" i="30"/>
  <c r="A111" i="29"/>
  <c r="J111" i="29"/>
  <c r="G112" i="32"/>
  <c r="C113" i="32"/>
  <c r="I112" i="32"/>
  <c r="S112" i="32"/>
  <c r="AD112" i="32" s="1"/>
  <c r="R112" i="32"/>
  <c r="AM117" i="32"/>
  <c r="AK117" i="32"/>
  <c r="AL117" i="32"/>
  <c r="W118" i="32"/>
  <c r="L113" i="32"/>
  <c r="Q114" i="32" s="1"/>
  <c r="M113" i="32"/>
  <c r="U114" i="32"/>
  <c r="AL113" i="33"/>
  <c r="AM113" i="33"/>
  <c r="AK113" i="33"/>
  <c r="W114" i="33"/>
  <c r="L111" i="33"/>
  <c r="Q112" i="33" s="1"/>
  <c r="M111" i="33"/>
  <c r="U112" i="33"/>
  <c r="M115" i="35"/>
  <c r="L115" i="35"/>
  <c r="Q116" i="35" s="1"/>
  <c r="U116" i="35"/>
  <c r="AK124" i="35"/>
  <c r="AL124" i="35"/>
  <c r="AM124" i="35"/>
  <c r="W125" i="35"/>
  <c r="H112" i="35"/>
  <c r="B112" i="35"/>
  <c r="A112" i="35"/>
  <c r="J112" i="35"/>
  <c r="C114" i="35"/>
  <c r="G114" i="35" s="1"/>
  <c r="I113" i="35"/>
  <c r="S113" i="35"/>
  <c r="AD113" i="35" s="1"/>
  <c r="R113" i="35"/>
  <c r="C115" i="31"/>
  <c r="G115" i="31" s="1"/>
  <c r="I114" i="31"/>
  <c r="S114" i="31"/>
  <c r="AD114" i="31" s="1"/>
  <c r="F114" i="31"/>
  <c r="R114" i="31" s="1"/>
  <c r="B113" i="31"/>
  <c r="H113" i="31"/>
  <c r="J113" i="31"/>
  <c r="A113" i="31"/>
  <c r="AL114" i="31"/>
  <c r="AK114" i="31"/>
  <c r="AM114" i="31"/>
  <c r="W115" i="31"/>
  <c r="M114" i="31"/>
  <c r="L114" i="31"/>
  <c r="Q115" i="31" s="1"/>
  <c r="U117" i="31"/>
  <c r="AM114" i="29"/>
  <c r="AK114" i="29"/>
  <c r="AL114" i="29"/>
  <c r="W115" i="29"/>
  <c r="M114" i="29"/>
  <c r="L114" i="29"/>
  <c r="Q115" i="29" s="1"/>
  <c r="U117" i="29"/>
  <c r="AL143" i="28"/>
  <c r="AM143" i="28"/>
  <c r="AK143" i="28"/>
  <c r="W144" i="28"/>
  <c r="M113" i="28"/>
  <c r="L113" i="28"/>
  <c r="Q114" i="28" s="1"/>
  <c r="U114" i="28"/>
  <c r="AK118" i="20"/>
  <c r="AM118" i="20"/>
  <c r="AL118" i="20"/>
  <c r="W119" i="20"/>
  <c r="L111" i="20"/>
  <c r="Q112" i="20" s="1"/>
  <c r="M111" i="20"/>
  <c r="U112" i="20"/>
  <c r="AK112" i="30"/>
  <c r="AM112" i="30"/>
  <c r="AL112" i="30"/>
  <c r="W113" i="30"/>
  <c r="M112" i="30"/>
  <c r="L112" i="30"/>
  <c r="Q113" i="30" s="1"/>
  <c r="U122" i="30"/>
  <c r="AM121" i="34"/>
  <c r="AL121" i="34"/>
  <c r="AK121" i="34"/>
  <c r="W122" i="34"/>
  <c r="L113" i="34"/>
  <c r="Q114" i="34" s="1"/>
  <c r="M113" i="34"/>
  <c r="U114" i="34"/>
  <c r="C114" i="32" l="1"/>
  <c r="G113" i="32"/>
  <c r="I113" i="32"/>
  <c r="S113" i="32"/>
  <c r="AD113" i="32" s="1"/>
  <c r="R113" i="32"/>
  <c r="B114" i="30"/>
  <c r="H114" i="30"/>
  <c r="J112" i="34"/>
  <c r="A112" i="34"/>
  <c r="B112" i="32"/>
  <c r="H112" i="32"/>
  <c r="A112" i="29"/>
  <c r="J112" i="29"/>
  <c r="A117" i="28"/>
  <c r="J117" i="28"/>
  <c r="C119" i="28"/>
  <c r="G118" i="28"/>
  <c r="F118" i="28"/>
  <c r="R118" i="28" s="1"/>
  <c r="S118" i="28"/>
  <c r="AD118" i="28" s="1"/>
  <c r="I118" i="28"/>
  <c r="H112" i="34"/>
  <c r="B112" i="34"/>
  <c r="F113" i="20"/>
  <c r="R113" i="20" s="1"/>
  <c r="G113" i="20"/>
  <c r="C114" i="20"/>
  <c r="I113" i="20"/>
  <c r="S113" i="20"/>
  <c r="AD113" i="20" s="1"/>
  <c r="G113" i="34"/>
  <c r="C114" i="34"/>
  <c r="I113" i="34"/>
  <c r="S113" i="34"/>
  <c r="AD113" i="34" s="1"/>
  <c r="R113" i="34"/>
  <c r="H112" i="33"/>
  <c r="B112" i="33"/>
  <c r="A114" i="30"/>
  <c r="J114" i="30"/>
  <c r="B112" i="29"/>
  <c r="H112" i="29"/>
  <c r="H117" i="28"/>
  <c r="B117" i="28"/>
  <c r="J112" i="33"/>
  <c r="A112" i="33"/>
  <c r="J112" i="32"/>
  <c r="A112" i="32"/>
  <c r="G115" i="30"/>
  <c r="C116" i="30"/>
  <c r="I115" i="30"/>
  <c r="F115" i="30"/>
  <c r="R115" i="30" s="1"/>
  <c r="S115" i="30"/>
  <c r="AD115" i="30" s="1"/>
  <c r="A112" i="20"/>
  <c r="J112" i="20"/>
  <c r="H112" i="20"/>
  <c r="B112" i="20"/>
  <c r="C114" i="29"/>
  <c r="G113" i="29"/>
  <c r="I113" i="29"/>
  <c r="S113" i="29"/>
  <c r="AD113" i="29" s="1"/>
  <c r="F113" i="29"/>
  <c r="R113" i="29" s="1"/>
  <c r="G113" i="33"/>
  <c r="C114" i="33"/>
  <c r="S113" i="33"/>
  <c r="AD113" i="33" s="1"/>
  <c r="R113" i="33"/>
  <c r="I113" i="33"/>
  <c r="AM118" i="32"/>
  <c r="AL118" i="32"/>
  <c r="AK118" i="32"/>
  <c r="W119" i="32"/>
  <c r="L114" i="32"/>
  <c r="Q115" i="32" s="1"/>
  <c r="M114" i="32"/>
  <c r="U115" i="32"/>
  <c r="AL114" i="33"/>
  <c r="AK114" i="33"/>
  <c r="AM114" i="33"/>
  <c r="W115" i="33"/>
  <c r="L112" i="33"/>
  <c r="Q113" i="33" s="1"/>
  <c r="M112" i="33"/>
  <c r="U113" i="33"/>
  <c r="M116" i="35"/>
  <c r="L116" i="35"/>
  <c r="Q117" i="35" s="1"/>
  <c r="U117" i="35"/>
  <c r="AM125" i="35"/>
  <c r="AL125" i="35"/>
  <c r="AK125" i="35"/>
  <c r="W126" i="35"/>
  <c r="A113" i="35"/>
  <c r="J113" i="35"/>
  <c r="H113" i="35"/>
  <c r="B113" i="35"/>
  <c r="I114" i="35"/>
  <c r="C115" i="35"/>
  <c r="G115" i="35" s="1"/>
  <c r="S114" i="35"/>
  <c r="AD114" i="35" s="1"/>
  <c r="R114" i="35"/>
  <c r="A114" i="31"/>
  <c r="J114" i="31"/>
  <c r="C116" i="31"/>
  <c r="G116" i="31" s="1"/>
  <c r="I115" i="31"/>
  <c r="S115" i="31"/>
  <c r="AD115" i="31" s="1"/>
  <c r="F115" i="31"/>
  <c r="R115" i="31" s="1"/>
  <c r="H114" i="31"/>
  <c r="B114" i="31"/>
  <c r="AM115" i="31"/>
  <c r="AK115" i="31"/>
  <c r="AL115" i="31"/>
  <c r="W116" i="31"/>
  <c r="L115" i="31"/>
  <c r="Q116" i="31" s="1"/>
  <c r="M115" i="31"/>
  <c r="U118" i="31"/>
  <c r="AK115" i="29"/>
  <c r="AM115" i="29"/>
  <c r="AL115" i="29"/>
  <c r="W116" i="29"/>
  <c r="M115" i="29"/>
  <c r="L115" i="29"/>
  <c r="Q116" i="29" s="1"/>
  <c r="U118" i="29"/>
  <c r="AK144" i="28"/>
  <c r="AL144" i="28"/>
  <c r="AM144" i="28"/>
  <c r="W145" i="28"/>
  <c r="L114" i="28"/>
  <c r="Q115" i="28" s="1"/>
  <c r="M114" i="28"/>
  <c r="U115" i="28"/>
  <c r="AL119" i="20"/>
  <c r="AM119" i="20"/>
  <c r="AK119" i="20"/>
  <c r="W120" i="20"/>
  <c r="L112" i="20"/>
  <c r="Q113" i="20" s="1"/>
  <c r="M112" i="20"/>
  <c r="U113" i="20"/>
  <c r="AM113" i="30"/>
  <c r="AK113" i="30"/>
  <c r="AL113" i="30"/>
  <c r="W114" i="30"/>
  <c r="M113" i="30"/>
  <c r="L113" i="30"/>
  <c r="Q114" i="30" s="1"/>
  <c r="U123" i="30"/>
  <c r="L114" i="34"/>
  <c r="Q115" i="34" s="1"/>
  <c r="M114" i="34"/>
  <c r="U115" i="34"/>
  <c r="AK122" i="34"/>
  <c r="AM122" i="34"/>
  <c r="AL122" i="34"/>
  <c r="W123" i="34"/>
  <c r="C115" i="33" l="1"/>
  <c r="G114" i="33"/>
  <c r="I114" i="33"/>
  <c r="R114" i="33"/>
  <c r="S114" i="33"/>
  <c r="AD114" i="33" s="1"/>
  <c r="J113" i="29"/>
  <c r="A113" i="29"/>
  <c r="H113" i="34"/>
  <c r="B113" i="34"/>
  <c r="J118" i="28"/>
  <c r="A118" i="28"/>
  <c r="H113" i="33"/>
  <c r="B113" i="33"/>
  <c r="G114" i="29"/>
  <c r="C115" i="29"/>
  <c r="I114" i="29"/>
  <c r="S114" i="29"/>
  <c r="AD114" i="29" s="1"/>
  <c r="F114" i="29"/>
  <c r="R114" i="29" s="1"/>
  <c r="G116" i="30"/>
  <c r="C117" i="30"/>
  <c r="I116" i="30"/>
  <c r="F116" i="30"/>
  <c r="R116" i="30" s="1"/>
  <c r="S116" i="30"/>
  <c r="AD116" i="30" s="1"/>
  <c r="J113" i="34"/>
  <c r="A113" i="34"/>
  <c r="J113" i="20"/>
  <c r="A113" i="20"/>
  <c r="H113" i="32"/>
  <c r="B113" i="32"/>
  <c r="H113" i="20"/>
  <c r="B113" i="20"/>
  <c r="C120" i="28"/>
  <c r="G119" i="28"/>
  <c r="I119" i="28"/>
  <c r="S119" i="28"/>
  <c r="AD119" i="28" s="1"/>
  <c r="F119" i="28"/>
  <c r="R119" i="28" s="1"/>
  <c r="A113" i="33"/>
  <c r="J113" i="33"/>
  <c r="B113" i="29"/>
  <c r="H113" i="29"/>
  <c r="J115" i="30"/>
  <c r="A115" i="30"/>
  <c r="A113" i="32"/>
  <c r="J113" i="32"/>
  <c r="B115" i="30"/>
  <c r="H115" i="30"/>
  <c r="C115" i="34"/>
  <c r="G114" i="34"/>
  <c r="I114" i="34"/>
  <c r="S114" i="34"/>
  <c r="AD114" i="34" s="1"/>
  <c r="R114" i="34"/>
  <c r="F114" i="20"/>
  <c r="R114" i="20" s="1"/>
  <c r="C115" i="20"/>
  <c r="G114" i="20"/>
  <c r="I114" i="20"/>
  <c r="S114" i="20"/>
  <c r="AD114" i="20" s="1"/>
  <c r="H118" i="28"/>
  <c r="B118" i="28"/>
  <c r="G114" i="32"/>
  <c r="C115" i="32"/>
  <c r="I114" i="32"/>
  <c r="S114" i="32"/>
  <c r="AD114" i="32" s="1"/>
  <c r="R114" i="32"/>
  <c r="AL119" i="32"/>
  <c r="AM119" i="32"/>
  <c r="AK119" i="32"/>
  <c r="W120" i="32"/>
  <c r="L115" i="32"/>
  <c r="Q116" i="32" s="1"/>
  <c r="M115" i="32"/>
  <c r="U116" i="32"/>
  <c r="AM115" i="33"/>
  <c r="AL115" i="33"/>
  <c r="AK115" i="33"/>
  <c r="W116" i="33"/>
  <c r="L113" i="33"/>
  <c r="Q114" i="33" s="1"/>
  <c r="M113" i="33"/>
  <c r="U114" i="33"/>
  <c r="AK126" i="35"/>
  <c r="AL126" i="35"/>
  <c r="AM126" i="35"/>
  <c r="W127" i="35"/>
  <c r="L117" i="35"/>
  <c r="Q118" i="35" s="1"/>
  <c r="M117" i="35"/>
  <c r="U118" i="35"/>
  <c r="H114" i="35"/>
  <c r="B114" i="35"/>
  <c r="S115" i="35"/>
  <c r="AD115" i="35" s="1"/>
  <c r="R115" i="35"/>
  <c r="I115" i="35"/>
  <c r="C116" i="35"/>
  <c r="G116" i="35" s="1"/>
  <c r="J114" i="35"/>
  <c r="A114" i="35"/>
  <c r="C117" i="31"/>
  <c r="G117" i="31" s="1"/>
  <c r="I116" i="31"/>
  <c r="S116" i="31"/>
  <c r="AD116" i="31" s="1"/>
  <c r="F116" i="31"/>
  <c r="R116" i="31" s="1"/>
  <c r="B115" i="31"/>
  <c r="H115" i="31"/>
  <c r="A115" i="31"/>
  <c r="J115" i="31"/>
  <c r="AM116" i="31"/>
  <c r="AK116" i="31"/>
  <c r="AL116" i="31"/>
  <c r="W117" i="31"/>
  <c r="M116" i="31"/>
  <c r="L116" i="31"/>
  <c r="Q117" i="31" s="1"/>
  <c r="U119" i="31"/>
  <c r="AK116" i="29"/>
  <c r="AM116" i="29"/>
  <c r="AL116" i="29"/>
  <c r="W117" i="29"/>
  <c r="L116" i="29"/>
  <c r="Q117" i="29" s="1"/>
  <c r="M116" i="29"/>
  <c r="U119" i="29"/>
  <c r="L115" i="28"/>
  <c r="Q116" i="28" s="1"/>
  <c r="M115" i="28"/>
  <c r="U116" i="28"/>
  <c r="AK145" i="28"/>
  <c r="AL145" i="28"/>
  <c r="AM145" i="28"/>
  <c r="W146" i="28"/>
  <c r="L113" i="20"/>
  <c r="Q114" i="20" s="1"/>
  <c r="M113" i="20"/>
  <c r="U114" i="20"/>
  <c r="AM120" i="20"/>
  <c r="AK120" i="20"/>
  <c r="AL120" i="20"/>
  <c r="W121" i="20"/>
  <c r="AM114" i="30"/>
  <c r="AK114" i="30"/>
  <c r="AL114" i="30"/>
  <c r="W115" i="30"/>
  <c r="L114" i="30"/>
  <c r="Q115" i="30" s="1"/>
  <c r="M114" i="30"/>
  <c r="U124" i="30"/>
  <c r="AK123" i="34"/>
  <c r="AM123" i="34"/>
  <c r="AL123" i="34"/>
  <c r="W124" i="34"/>
  <c r="L115" i="34"/>
  <c r="Q116" i="34" s="1"/>
  <c r="M115" i="34"/>
  <c r="U116" i="34"/>
  <c r="C116" i="32" l="1"/>
  <c r="G115" i="32"/>
  <c r="S115" i="32"/>
  <c r="AD115" i="32" s="1"/>
  <c r="I115" i="32"/>
  <c r="R115" i="32"/>
  <c r="H114" i="34"/>
  <c r="B114" i="34"/>
  <c r="C121" i="28"/>
  <c r="G120" i="28"/>
  <c r="F120" i="28"/>
  <c r="R120" i="28" s="1"/>
  <c r="I120" i="28"/>
  <c r="S120" i="28"/>
  <c r="AD120" i="28" s="1"/>
  <c r="C118" i="30"/>
  <c r="G117" i="30"/>
  <c r="F117" i="30"/>
  <c r="R117" i="30" s="1"/>
  <c r="I117" i="30"/>
  <c r="S117" i="30"/>
  <c r="AD117" i="30" s="1"/>
  <c r="A114" i="29"/>
  <c r="J114" i="29"/>
  <c r="H114" i="32"/>
  <c r="B114" i="32"/>
  <c r="J114" i="20"/>
  <c r="A114" i="20"/>
  <c r="G115" i="34"/>
  <c r="C116" i="34"/>
  <c r="I115" i="34"/>
  <c r="S115" i="34"/>
  <c r="AD115" i="34" s="1"/>
  <c r="R115" i="34"/>
  <c r="H116" i="30"/>
  <c r="B116" i="30"/>
  <c r="C116" i="29"/>
  <c r="G115" i="29"/>
  <c r="S115" i="29"/>
  <c r="AD115" i="29" s="1"/>
  <c r="I115" i="29"/>
  <c r="F115" i="29"/>
  <c r="R115" i="29" s="1"/>
  <c r="A114" i="33"/>
  <c r="J114" i="33"/>
  <c r="H114" i="20"/>
  <c r="B114" i="20"/>
  <c r="J119" i="28"/>
  <c r="A119" i="28"/>
  <c r="B114" i="29"/>
  <c r="H114" i="29"/>
  <c r="H114" i="33"/>
  <c r="B114" i="33"/>
  <c r="J114" i="32"/>
  <c r="A114" i="32"/>
  <c r="F115" i="20"/>
  <c r="R115" i="20" s="1"/>
  <c r="G115" i="20"/>
  <c r="C116" i="20"/>
  <c r="I115" i="20"/>
  <c r="S115" i="20"/>
  <c r="AD115" i="20" s="1"/>
  <c r="J114" i="34"/>
  <c r="A114" i="34"/>
  <c r="H119" i="28"/>
  <c r="B119" i="28"/>
  <c r="A116" i="30"/>
  <c r="J116" i="30"/>
  <c r="G115" i="33"/>
  <c r="C116" i="33"/>
  <c r="I115" i="33"/>
  <c r="R115" i="33"/>
  <c r="S115" i="33"/>
  <c r="AD115" i="33" s="1"/>
  <c r="AM120" i="32"/>
  <c r="AK120" i="32"/>
  <c r="AL120" i="32"/>
  <c r="W121" i="32"/>
  <c r="L116" i="32"/>
  <c r="Q117" i="32" s="1"/>
  <c r="M116" i="32"/>
  <c r="U117" i="32"/>
  <c r="AL116" i="33"/>
  <c r="AK116" i="33"/>
  <c r="AM116" i="33"/>
  <c r="W117" i="33"/>
  <c r="L114" i="33"/>
  <c r="Q115" i="33" s="1"/>
  <c r="M114" i="33"/>
  <c r="U115" i="33"/>
  <c r="L118" i="35"/>
  <c r="Q119" i="35" s="1"/>
  <c r="M118" i="35"/>
  <c r="U119" i="35"/>
  <c r="AK127" i="35"/>
  <c r="AL127" i="35"/>
  <c r="AM127" i="35"/>
  <c r="W128" i="35"/>
  <c r="H115" i="35"/>
  <c r="B115" i="35"/>
  <c r="S116" i="35"/>
  <c r="AD116" i="35" s="1"/>
  <c r="R116" i="35"/>
  <c r="C117" i="35"/>
  <c r="G117" i="35" s="1"/>
  <c r="I116" i="35"/>
  <c r="J115" i="35"/>
  <c r="A115" i="35"/>
  <c r="J116" i="31"/>
  <c r="A116" i="31"/>
  <c r="C118" i="31"/>
  <c r="G118" i="31" s="1"/>
  <c r="I117" i="31"/>
  <c r="S117" i="31"/>
  <c r="AD117" i="31" s="1"/>
  <c r="F117" i="31"/>
  <c r="R117" i="31" s="1"/>
  <c r="B116" i="31"/>
  <c r="H116" i="31"/>
  <c r="AL117" i="31"/>
  <c r="AM117" i="31"/>
  <c r="AK117" i="31"/>
  <c r="W118" i="31"/>
  <c r="M117" i="31"/>
  <c r="L117" i="31"/>
  <c r="Q118" i="31" s="1"/>
  <c r="U120" i="31"/>
  <c r="AK117" i="29"/>
  <c r="AM117" i="29"/>
  <c r="AL117" i="29"/>
  <c r="W118" i="29"/>
  <c r="L117" i="29"/>
  <c r="Q118" i="29" s="1"/>
  <c r="M117" i="29"/>
  <c r="U120" i="29"/>
  <c r="M116" i="28"/>
  <c r="L116" i="28"/>
  <c r="Q117" i="28" s="1"/>
  <c r="U117" i="28"/>
  <c r="AL146" i="28"/>
  <c r="AK146" i="28"/>
  <c r="AM146" i="28"/>
  <c r="W147" i="28"/>
  <c r="L114" i="20"/>
  <c r="Q115" i="20" s="1"/>
  <c r="M114" i="20"/>
  <c r="U115" i="20"/>
  <c r="AM121" i="20"/>
  <c r="AL121" i="20"/>
  <c r="AK121" i="20"/>
  <c r="W122" i="20"/>
  <c r="AK115" i="30"/>
  <c r="AL115" i="30"/>
  <c r="AM115" i="30"/>
  <c r="W116" i="30"/>
  <c r="L115" i="30"/>
  <c r="Q116" i="30" s="1"/>
  <c r="M115" i="30"/>
  <c r="U125" i="30"/>
  <c r="AM124" i="34"/>
  <c r="AK124" i="34"/>
  <c r="AL124" i="34"/>
  <c r="W125" i="34"/>
  <c r="L116" i="34"/>
  <c r="Q117" i="34" s="1"/>
  <c r="M116" i="34"/>
  <c r="U117" i="34"/>
  <c r="C117" i="33" l="1"/>
  <c r="G116" i="33"/>
  <c r="R116" i="33"/>
  <c r="S116" i="33"/>
  <c r="AD116" i="33" s="1"/>
  <c r="I116" i="33"/>
  <c r="H115" i="34"/>
  <c r="B115" i="34"/>
  <c r="A117" i="30"/>
  <c r="J117" i="30"/>
  <c r="B115" i="33"/>
  <c r="H115" i="33"/>
  <c r="A115" i="20"/>
  <c r="J115" i="20"/>
  <c r="G116" i="29"/>
  <c r="C117" i="29"/>
  <c r="I116" i="29"/>
  <c r="S116" i="29"/>
  <c r="AD116" i="29" s="1"/>
  <c r="F116" i="29"/>
  <c r="R116" i="29" s="1"/>
  <c r="A120" i="28"/>
  <c r="J120" i="28"/>
  <c r="H115" i="29"/>
  <c r="B115" i="29"/>
  <c r="C122" i="28"/>
  <c r="G121" i="28"/>
  <c r="F121" i="28"/>
  <c r="R121" i="28" s="1"/>
  <c r="S121" i="28"/>
  <c r="AD121" i="28" s="1"/>
  <c r="I121" i="28"/>
  <c r="F116" i="20"/>
  <c r="R116" i="20" s="1"/>
  <c r="G116" i="20"/>
  <c r="C117" i="20"/>
  <c r="I116" i="20"/>
  <c r="S116" i="20"/>
  <c r="AD116" i="20" s="1"/>
  <c r="J115" i="29"/>
  <c r="A115" i="29"/>
  <c r="J115" i="34"/>
  <c r="A115" i="34"/>
  <c r="B117" i="30"/>
  <c r="H117" i="30"/>
  <c r="B115" i="32"/>
  <c r="H115" i="32"/>
  <c r="J115" i="32"/>
  <c r="A115" i="32"/>
  <c r="A115" i="33"/>
  <c r="J115" i="33"/>
  <c r="H115" i="20"/>
  <c r="B115" i="20"/>
  <c r="C117" i="34"/>
  <c r="G116" i="34"/>
  <c r="I116" i="34"/>
  <c r="S116" i="34"/>
  <c r="AD116" i="34" s="1"/>
  <c r="R116" i="34"/>
  <c r="G118" i="30"/>
  <c r="C119" i="30"/>
  <c r="F118" i="30"/>
  <c r="R118" i="30" s="1"/>
  <c r="I118" i="30"/>
  <c r="S118" i="30"/>
  <c r="AD118" i="30" s="1"/>
  <c r="H120" i="28"/>
  <c r="B120" i="28"/>
  <c r="G116" i="32"/>
  <c r="C117" i="32"/>
  <c r="I116" i="32"/>
  <c r="S116" i="32"/>
  <c r="AD116" i="32" s="1"/>
  <c r="R116" i="32"/>
  <c r="AL121" i="32"/>
  <c r="AK121" i="32"/>
  <c r="AM121" i="32"/>
  <c r="W122" i="32"/>
  <c r="M117" i="32"/>
  <c r="L117" i="32"/>
  <c r="Q118" i="32" s="1"/>
  <c r="U118" i="32"/>
  <c r="AM117" i="33"/>
  <c r="AL117" i="33"/>
  <c r="AK117" i="33"/>
  <c r="W118" i="33"/>
  <c r="M115" i="33"/>
  <c r="L115" i="33"/>
  <c r="Q116" i="33" s="1"/>
  <c r="U116" i="33"/>
  <c r="AM128" i="35"/>
  <c r="AL128" i="35"/>
  <c r="AK128" i="35"/>
  <c r="W129" i="35"/>
  <c r="M119" i="35"/>
  <c r="L119" i="35"/>
  <c r="Q120" i="35" s="1"/>
  <c r="U120" i="35"/>
  <c r="H116" i="35"/>
  <c r="B116" i="35"/>
  <c r="A116" i="35"/>
  <c r="J116" i="35"/>
  <c r="C118" i="35"/>
  <c r="G118" i="35" s="1"/>
  <c r="I117" i="35"/>
  <c r="S117" i="35"/>
  <c r="AD117" i="35" s="1"/>
  <c r="R117" i="35"/>
  <c r="C119" i="31"/>
  <c r="G119" i="31" s="1"/>
  <c r="I118" i="31"/>
  <c r="S118" i="31"/>
  <c r="AD118" i="31" s="1"/>
  <c r="F118" i="31"/>
  <c r="R118" i="31" s="1"/>
  <c r="B117" i="31"/>
  <c r="H117" i="31"/>
  <c r="J117" i="31"/>
  <c r="A117" i="31"/>
  <c r="AL118" i="31"/>
  <c r="AM118" i="31"/>
  <c r="AK118" i="31"/>
  <c r="W119" i="31"/>
  <c r="M118" i="31"/>
  <c r="L118" i="31"/>
  <c r="Q119" i="31" s="1"/>
  <c r="U121" i="31"/>
  <c r="AK118" i="29"/>
  <c r="AM118" i="29"/>
  <c r="AL118" i="29"/>
  <c r="W119" i="29"/>
  <c r="L118" i="29"/>
  <c r="Q119" i="29" s="1"/>
  <c r="M118" i="29"/>
  <c r="U121" i="29"/>
  <c r="AL147" i="28"/>
  <c r="AM147" i="28"/>
  <c r="AK147" i="28"/>
  <c r="W148" i="28"/>
  <c r="M117" i="28"/>
  <c r="L117" i="28"/>
  <c r="Q118" i="28" s="1"/>
  <c r="U118" i="28"/>
  <c r="AL122" i="20"/>
  <c r="AM122" i="20"/>
  <c r="AK122" i="20"/>
  <c r="W123" i="20"/>
  <c r="L115" i="20"/>
  <c r="Q116" i="20" s="1"/>
  <c r="M115" i="20"/>
  <c r="U116" i="20"/>
  <c r="AK116" i="30"/>
  <c r="AM116" i="30"/>
  <c r="AL116" i="30"/>
  <c r="W117" i="30"/>
  <c r="M116" i="30"/>
  <c r="L116" i="30"/>
  <c r="Q117" i="30" s="1"/>
  <c r="U126" i="30"/>
  <c r="L117" i="34"/>
  <c r="Q118" i="34" s="1"/>
  <c r="M117" i="34"/>
  <c r="U118" i="34"/>
  <c r="AK125" i="34"/>
  <c r="AM125" i="34"/>
  <c r="AL125" i="34"/>
  <c r="W126" i="34"/>
  <c r="J116" i="29" l="1"/>
  <c r="A116" i="29"/>
  <c r="B116" i="32"/>
  <c r="H116" i="32"/>
  <c r="J118" i="30"/>
  <c r="A118" i="30"/>
  <c r="G117" i="34"/>
  <c r="C118" i="34"/>
  <c r="I117" i="34"/>
  <c r="S117" i="34"/>
  <c r="AD117" i="34" s="1"/>
  <c r="R117" i="34"/>
  <c r="A116" i="20"/>
  <c r="J116" i="20"/>
  <c r="A121" i="28"/>
  <c r="J121" i="28"/>
  <c r="C123" i="28"/>
  <c r="G122" i="28"/>
  <c r="F122" i="28"/>
  <c r="R122" i="28" s="1"/>
  <c r="I122" i="28"/>
  <c r="S122" i="28"/>
  <c r="AD122" i="28" s="1"/>
  <c r="C118" i="29"/>
  <c r="G117" i="29"/>
  <c r="I117" i="29"/>
  <c r="S117" i="29"/>
  <c r="AD117" i="29" s="1"/>
  <c r="F117" i="29"/>
  <c r="R117" i="29" s="1"/>
  <c r="C118" i="32"/>
  <c r="G117" i="32"/>
  <c r="I117" i="32"/>
  <c r="S117" i="32"/>
  <c r="AD117" i="32" s="1"/>
  <c r="R117" i="32"/>
  <c r="H116" i="34"/>
  <c r="B116" i="34"/>
  <c r="H121" i="28"/>
  <c r="B121" i="28"/>
  <c r="F117" i="20"/>
  <c r="R117" i="20" s="1"/>
  <c r="G117" i="20"/>
  <c r="C118" i="20"/>
  <c r="S117" i="20"/>
  <c r="AD117" i="20" s="1"/>
  <c r="I117" i="20"/>
  <c r="B116" i="29"/>
  <c r="H116" i="29"/>
  <c r="B116" i="33"/>
  <c r="H116" i="33"/>
  <c r="H118" i="30"/>
  <c r="B118" i="30"/>
  <c r="J116" i="32"/>
  <c r="A116" i="32"/>
  <c r="G119" i="30"/>
  <c r="C120" i="30"/>
  <c r="S119" i="30"/>
  <c r="AD119" i="30" s="1"/>
  <c r="F119" i="30"/>
  <c r="R119" i="30" s="1"/>
  <c r="I119" i="30"/>
  <c r="J116" i="34"/>
  <c r="A116" i="34"/>
  <c r="B116" i="20"/>
  <c r="H116" i="20"/>
  <c r="J116" i="33"/>
  <c r="A116" i="33"/>
  <c r="G117" i="33"/>
  <c r="C118" i="33"/>
  <c r="R117" i="33"/>
  <c r="S117" i="33"/>
  <c r="AD117" i="33" s="1"/>
  <c r="I117" i="33"/>
  <c r="AM122" i="32"/>
  <c r="AK122" i="32"/>
  <c r="AL122" i="32"/>
  <c r="W123" i="32"/>
  <c r="M118" i="32"/>
  <c r="L118" i="32"/>
  <c r="Q119" i="32" s="1"/>
  <c r="U119" i="32"/>
  <c r="M116" i="33"/>
  <c r="L116" i="33"/>
  <c r="Q117" i="33" s="1"/>
  <c r="U117" i="33"/>
  <c r="AL118" i="33"/>
  <c r="AM118" i="33"/>
  <c r="AK118" i="33"/>
  <c r="W119" i="33"/>
  <c r="L120" i="35"/>
  <c r="Q121" i="35" s="1"/>
  <c r="M120" i="35"/>
  <c r="U121" i="35"/>
  <c r="AL129" i="35"/>
  <c r="AM129" i="35"/>
  <c r="AK129" i="35"/>
  <c r="W130" i="35"/>
  <c r="A117" i="35"/>
  <c r="J117" i="35"/>
  <c r="H117" i="35"/>
  <c r="B117" i="35"/>
  <c r="I118" i="35"/>
  <c r="C119" i="35"/>
  <c r="G119" i="35" s="1"/>
  <c r="S118" i="35"/>
  <c r="AD118" i="35" s="1"/>
  <c r="R118" i="35"/>
  <c r="A118" i="31"/>
  <c r="J118" i="31"/>
  <c r="C120" i="31"/>
  <c r="G120" i="31" s="1"/>
  <c r="S119" i="31"/>
  <c r="AD119" i="31" s="1"/>
  <c r="I119" i="31"/>
  <c r="F119" i="31"/>
  <c r="R119" i="31" s="1"/>
  <c r="H118" i="31"/>
  <c r="B118" i="31"/>
  <c r="AM119" i="31"/>
  <c r="AK119" i="31"/>
  <c r="AL119" i="31"/>
  <c r="W120" i="31"/>
  <c r="L119" i="31"/>
  <c r="Q120" i="31" s="1"/>
  <c r="M119" i="31"/>
  <c r="U122" i="31"/>
  <c r="AL119" i="29"/>
  <c r="AM119" i="29"/>
  <c r="AK119" i="29"/>
  <c r="W120" i="29"/>
  <c r="L119" i="29"/>
  <c r="Q120" i="29" s="1"/>
  <c r="M119" i="29"/>
  <c r="U122" i="29"/>
  <c r="AK148" i="28"/>
  <c r="AL148" i="28"/>
  <c r="AM148" i="28"/>
  <c r="W149" i="28"/>
  <c r="L118" i="28"/>
  <c r="Q119" i="28" s="1"/>
  <c r="M118" i="28"/>
  <c r="U119" i="28"/>
  <c r="AL123" i="20"/>
  <c r="AM123" i="20"/>
  <c r="AK123" i="20"/>
  <c r="W124" i="20"/>
  <c r="L116" i="20"/>
  <c r="Q117" i="20" s="1"/>
  <c r="M116" i="20"/>
  <c r="U117" i="20"/>
  <c r="AM117" i="30"/>
  <c r="AK117" i="30"/>
  <c r="AL117" i="30"/>
  <c r="W118" i="30"/>
  <c r="M117" i="30"/>
  <c r="L117" i="30"/>
  <c r="Q118" i="30" s="1"/>
  <c r="U127" i="30"/>
  <c r="AK126" i="34"/>
  <c r="AM126" i="34"/>
  <c r="AL126" i="34"/>
  <c r="W127" i="34"/>
  <c r="L118" i="34"/>
  <c r="Q119" i="34" s="1"/>
  <c r="M118" i="34"/>
  <c r="U119" i="34"/>
  <c r="A117" i="32" l="1"/>
  <c r="J117" i="32"/>
  <c r="C124" i="28"/>
  <c r="G123" i="28"/>
  <c r="I123" i="28"/>
  <c r="F123" i="28"/>
  <c r="R123" i="28" s="1"/>
  <c r="S123" i="28"/>
  <c r="AD123" i="28" s="1"/>
  <c r="C119" i="34"/>
  <c r="G118" i="34"/>
  <c r="I118" i="34"/>
  <c r="S118" i="34"/>
  <c r="AD118" i="34" s="1"/>
  <c r="R118" i="34"/>
  <c r="A117" i="33"/>
  <c r="J117" i="33"/>
  <c r="B117" i="33"/>
  <c r="H117" i="33"/>
  <c r="A117" i="20"/>
  <c r="J117" i="20"/>
  <c r="H117" i="32"/>
  <c r="B117" i="32"/>
  <c r="J117" i="29"/>
  <c r="A117" i="29"/>
  <c r="A122" i="28"/>
  <c r="J122" i="28"/>
  <c r="H117" i="34"/>
  <c r="B117" i="34"/>
  <c r="C119" i="33"/>
  <c r="G118" i="33"/>
  <c r="R118" i="33"/>
  <c r="S118" i="33"/>
  <c r="AD118" i="33" s="1"/>
  <c r="I118" i="33"/>
  <c r="B119" i="30"/>
  <c r="H119" i="30"/>
  <c r="G118" i="32"/>
  <c r="C119" i="32"/>
  <c r="S118" i="32"/>
  <c r="AD118" i="32" s="1"/>
  <c r="I118" i="32"/>
  <c r="R118" i="32"/>
  <c r="B117" i="29"/>
  <c r="H117" i="29"/>
  <c r="A119" i="30"/>
  <c r="J119" i="30"/>
  <c r="B117" i="20"/>
  <c r="H117" i="20"/>
  <c r="G120" i="30"/>
  <c r="C121" i="30"/>
  <c r="I120" i="30"/>
  <c r="S120" i="30"/>
  <c r="AD120" i="30" s="1"/>
  <c r="F120" i="30"/>
  <c r="R120" i="30" s="1"/>
  <c r="F118" i="20"/>
  <c r="R118" i="20" s="1"/>
  <c r="C119" i="20"/>
  <c r="G118" i="20"/>
  <c r="I118" i="20"/>
  <c r="S118" i="20"/>
  <c r="AD118" i="20" s="1"/>
  <c r="G118" i="29"/>
  <c r="C119" i="29"/>
  <c r="S118" i="29"/>
  <c r="AD118" i="29" s="1"/>
  <c r="I118" i="29"/>
  <c r="F118" i="29"/>
  <c r="R118" i="29" s="1"/>
  <c r="H122" i="28"/>
  <c r="B122" i="28"/>
  <c r="J117" i="34"/>
  <c r="A117" i="34"/>
  <c r="AM123" i="32"/>
  <c r="AK123" i="32"/>
  <c r="AL123" i="32"/>
  <c r="W124" i="32"/>
  <c r="M119" i="32"/>
  <c r="L119" i="32"/>
  <c r="Q120" i="32" s="1"/>
  <c r="U120" i="32"/>
  <c r="AK119" i="33"/>
  <c r="AL119" i="33"/>
  <c r="AM119" i="33"/>
  <c r="W120" i="33"/>
  <c r="L117" i="33"/>
  <c r="Q118" i="33" s="1"/>
  <c r="M117" i="33"/>
  <c r="U118" i="33"/>
  <c r="AL130" i="35"/>
  <c r="AM130" i="35"/>
  <c r="AK130" i="35"/>
  <c r="W131" i="35"/>
  <c r="M121" i="35"/>
  <c r="L121" i="35"/>
  <c r="Q122" i="35" s="1"/>
  <c r="U122" i="35"/>
  <c r="S119" i="35"/>
  <c r="AD119" i="35" s="1"/>
  <c r="R119" i="35"/>
  <c r="I119" i="35"/>
  <c r="C120" i="35"/>
  <c r="G120" i="35" s="1"/>
  <c r="H118" i="35"/>
  <c r="B118" i="35"/>
  <c r="J118" i="35"/>
  <c r="A118" i="35"/>
  <c r="C121" i="31"/>
  <c r="G121" i="31" s="1"/>
  <c r="I120" i="31"/>
  <c r="S120" i="31"/>
  <c r="AD120" i="31" s="1"/>
  <c r="F120" i="31"/>
  <c r="R120" i="31" s="1"/>
  <c r="A119" i="31"/>
  <c r="J119" i="31"/>
  <c r="H119" i="31"/>
  <c r="B119" i="31"/>
  <c r="AM120" i="31"/>
  <c r="AK120" i="31"/>
  <c r="AL120" i="31"/>
  <c r="W121" i="31"/>
  <c r="M120" i="31"/>
  <c r="L120" i="31"/>
  <c r="Q121" i="31" s="1"/>
  <c r="U123" i="31"/>
  <c r="AK120" i="29"/>
  <c r="AM120" i="29"/>
  <c r="AL120" i="29"/>
  <c r="W121" i="29"/>
  <c r="L120" i="29"/>
  <c r="Q121" i="29" s="1"/>
  <c r="M120" i="29"/>
  <c r="U123" i="29"/>
  <c r="AK149" i="28"/>
  <c r="AM149" i="28"/>
  <c r="AL149" i="28"/>
  <c r="W150" i="28"/>
  <c r="M119" i="28"/>
  <c r="L119" i="28"/>
  <c r="Q120" i="28" s="1"/>
  <c r="U120" i="28"/>
  <c r="AK124" i="20"/>
  <c r="AL124" i="20"/>
  <c r="AM124" i="20"/>
  <c r="W125" i="20"/>
  <c r="L117" i="20"/>
  <c r="Q118" i="20" s="1"/>
  <c r="M117" i="20"/>
  <c r="U118" i="20"/>
  <c r="AM118" i="30"/>
  <c r="AL118" i="30"/>
  <c r="AK118" i="30"/>
  <c r="W119" i="30"/>
  <c r="L118" i="30"/>
  <c r="Q119" i="30" s="1"/>
  <c r="M118" i="30"/>
  <c r="U128" i="30"/>
  <c r="L119" i="34"/>
  <c r="Q120" i="34" s="1"/>
  <c r="M119" i="34"/>
  <c r="U120" i="34"/>
  <c r="AK127" i="34"/>
  <c r="AM127" i="34"/>
  <c r="AL127" i="34"/>
  <c r="W128" i="34"/>
  <c r="H118" i="20" l="1"/>
  <c r="B118" i="20"/>
  <c r="G119" i="34"/>
  <c r="C120" i="34"/>
  <c r="I119" i="34"/>
  <c r="S119" i="34"/>
  <c r="AD119" i="34" s="1"/>
  <c r="R119" i="34"/>
  <c r="H123" i="28"/>
  <c r="B123" i="28"/>
  <c r="B118" i="29"/>
  <c r="H118" i="29"/>
  <c r="F119" i="20"/>
  <c r="R119" i="20" s="1"/>
  <c r="G119" i="20"/>
  <c r="C120" i="20"/>
  <c r="I119" i="20"/>
  <c r="S119" i="20"/>
  <c r="AD119" i="20" s="1"/>
  <c r="J120" i="30"/>
  <c r="A120" i="30"/>
  <c r="C120" i="32"/>
  <c r="G119" i="32"/>
  <c r="S119" i="32"/>
  <c r="AD119" i="32" s="1"/>
  <c r="I119" i="32"/>
  <c r="R119" i="32"/>
  <c r="A118" i="33"/>
  <c r="J118" i="33"/>
  <c r="G119" i="33"/>
  <c r="C120" i="33"/>
  <c r="I119" i="33"/>
  <c r="R119" i="33"/>
  <c r="S119" i="33"/>
  <c r="AD119" i="33" s="1"/>
  <c r="C125" i="28"/>
  <c r="G124" i="28"/>
  <c r="F124" i="28"/>
  <c r="R124" i="28" s="1"/>
  <c r="S124" i="28"/>
  <c r="AD124" i="28" s="1"/>
  <c r="I124" i="28"/>
  <c r="J118" i="29"/>
  <c r="A118" i="29"/>
  <c r="C122" i="30"/>
  <c r="G121" i="30"/>
  <c r="F121" i="30"/>
  <c r="R121" i="30" s="1"/>
  <c r="S121" i="30"/>
  <c r="AD121" i="30" s="1"/>
  <c r="I121" i="30"/>
  <c r="H118" i="32"/>
  <c r="B118" i="32"/>
  <c r="J118" i="34"/>
  <c r="A118" i="34"/>
  <c r="C120" i="29"/>
  <c r="G119" i="29"/>
  <c r="S119" i="29"/>
  <c r="AD119" i="29" s="1"/>
  <c r="I119" i="29"/>
  <c r="F119" i="29"/>
  <c r="R119" i="29" s="1"/>
  <c r="H118" i="33"/>
  <c r="B118" i="33"/>
  <c r="J118" i="20"/>
  <c r="A118" i="20"/>
  <c r="B120" i="30"/>
  <c r="H120" i="30"/>
  <c r="A118" i="32"/>
  <c r="J118" i="32"/>
  <c r="H118" i="34"/>
  <c r="B118" i="34"/>
  <c r="A123" i="28"/>
  <c r="J123" i="28"/>
  <c r="AK124" i="32"/>
  <c r="AM124" i="32"/>
  <c r="AL124" i="32"/>
  <c r="W125" i="32"/>
  <c r="M120" i="32"/>
  <c r="L120" i="32"/>
  <c r="Q121" i="32" s="1"/>
  <c r="U121" i="32"/>
  <c r="AK120" i="33"/>
  <c r="AL120" i="33"/>
  <c r="AM120" i="33"/>
  <c r="W121" i="33"/>
  <c r="L118" i="33"/>
  <c r="Q119" i="33" s="1"/>
  <c r="M118" i="33"/>
  <c r="U119" i="33"/>
  <c r="M122" i="35"/>
  <c r="L122" i="35"/>
  <c r="Q123" i="35" s="1"/>
  <c r="U123" i="35"/>
  <c r="AK131" i="35"/>
  <c r="AM131" i="35"/>
  <c r="AL131" i="35"/>
  <c r="W132" i="35"/>
  <c r="H119" i="35"/>
  <c r="B119" i="35"/>
  <c r="J119" i="35"/>
  <c r="A119" i="35"/>
  <c r="C121" i="35"/>
  <c r="G121" i="35" s="1"/>
  <c r="S120" i="35"/>
  <c r="AD120" i="35" s="1"/>
  <c r="R120" i="35"/>
  <c r="I120" i="35"/>
  <c r="A120" i="31"/>
  <c r="J120" i="31"/>
  <c r="C122" i="31"/>
  <c r="G122" i="31" s="1"/>
  <c r="S121" i="31"/>
  <c r="AD121" i="31" s="1"/>
  <c r="I121" i="31"/>
  <c r="F121" i="31"/>
  <c r="R121" i="31" s="1"/>
  <c r="H120" i="31"/>
  <c r="B120" i="31"/>
  <c r="AK121" i="31"/>
  <c r="AM121" i="31"/>
  <c r="AL121" i="31"/>
  <c r="W122" i="31"/>
  <c r="M121" i="31"/>
  <c r="L121" i="31"/>
  <c r="Q122" i="31" s="1"/>
  <c r="U124" i="31"/>
  <c r="AM121" i="29"/>
  <c r="AK121" i="29"/>
  <c r="AL121" i="29"/>
  <c r="W122" i="29"/>
  <c r="L121" i="29"/>
  <c r="Q122" i="29" s="1"/>
  <c r="M121" i="29"/>
  <c r="U124" i="29"/>
  <c r="M120" i="28"/>
  <c r="L120" i="28"/>
  <c r="Q121" i="28" s="1"/>
  <c r="U121" i="28"/>
  <c r="AM150" i="28"/>
  <c r="AK150" i="28"/>
  <c r="AL150" i="28"/>
  <c r="W151" i="28"/>
  <c r="AM125" i="20"/>
  <c r="AL125" i="20"/>
  <c r="AK125" i="20"/>
  <c r="W126" i="20"/>
  <c r="L118" i="20"/>
  <c r="Q119" i="20" s="1"/>
  <c r="M118" i="20"/>
  <c r="U119" i="20"/>
  <c r="AK119" i="30"/>
  <c r="AM119" i="30"/>
  <c r="AL119" i="30"/>
  <c r="W120" i="30"/>
  <c r="L119" i="30"/>
  <c r="Q120" i="30" s="1"/>
  <c r="M119" i="30"/>
  <c r="U129" i="30"/>
  <c r="L120" i="34"/>
  <c r="Q121" i="34" s="1"/>
  <c r="M120" i="34"/>
  <c r="U121" i="34"/>
  <c r="AM128" i="34"/>
  <c r="AL128" i="34"/>
  <c r="AK128" i="34"/>
  <c r="W129" i="34"/>
  <c r="H124" i="28" l="1"/>
  <c r="B124" i="28"/>
  <c r="C121" i="34"/>
  <c r="G120" i="34"/>
  <c r="I120" i="34"/>
  <c r="S120" i="34"/>
  <c r="AD120" i="34" s="1"/>
  <c r="R120" i="34"/>
  <c r="A119" i="29"/>
  <c r="J119" i="29"/>
  <c r="A121" i="30"/>
  <c r="J121" i="30"/>
  <c r="G122" i="30"/>
  <c r="C123" i="30"/>
  <c r="F122" i="30"/>
  <c r="R122" i="30" s="1"/>
  <c r="S122" i="30"/>
  <c r="AD122" i="30" s="1"/>
  <c r="I122" i="30"/>
  <c r="B119" i="33"/>
  <c r="H119" i="33"/>
  <c r="J119" i="32"/>
  <c r="A119" i="32"/>
  <c r="F120" i="20"/>
  <c r="R120" i="20" s="1"/>
  <c r="G120" i="20"/>
  <c r="C121" i="20"/>
  <c r="I120" i="20"/>
  <c r="S120" i="20"/>
  <c r="AD120" i="20" s="1"/>
  <c r="H119" i="29"/>
  <c r="B119" i="29"/>
  <c r="J119" i="33"/>
  <c r="A119" i="33"/>
  <c r="B119" i="32"/>
  <c r="H119" i="32"/>
  <c r="G120" i="29"/>
  <c r="C121" i="29"/>
  <c r="I120" i="29"/>
  <c r="S120" i="29"/>
  <c r="AD120" i="29" s="1"/>
  <c r="F120" i="29"/>
  <c r="R120" i="29" s="1"/>
  <c r="B121" i="30"/>
  <c r="H121" i="30"/>
  <c r="J124" i="28"/>
  <c r="A124" i="28"/>
  <c r="C126" i="28"/>
  <c r="G125" i="28"/>
  <c r="S125" i="28"/>
  <c r="AD125" i="28" s="1"/>
  <c r="F125" i="28"/>
  <c r="R125" i="28" s="1"/>
  <c r="I125" i="28"/>
  <c r="C121" i="33"/>
  <c r="G120" i="33"/>
  <c r="I120" i="33"/>
  <c r="R120" i="33"/>
  <c r="S120" i="33"/>
  <c r="AD120" i="33" s="1"/>
  <c r="G120" i="32"/>
  <c r="C121" i="32"/>
  <c r="I120" i="32"/>
  <c r="S120" i="32"/>
  <c r="AD120" i="32" s="1"/>
  <c r="R120" i="32"/>
  <c r="J119" i="20"/>
  <c r="A119" i="20"/>
  <c r="H119" i="34"/>
  <c r="B119" i="34"/>
  <c r="H119" i="20"/>
  <c r="B119" i="20"/>
  <c r="J119" i="34"/>
  <c r="A119" i="34"/>
  <c r="AL125" i="32"/>
  <c r="AK125" i="32"/>
  <c r="AM125" i="32"/>
  <c r="W126" i="32"/>
  <c r="M121" i="32"/>
  <c r="L121" i="32"/>
  <c r="Q122" i="32" s="1"/>
  <c r="U122" i="32"/>
  <c r="AL121" i="33"/>
  <c r="AK121" i="33"/>
  <c r="AM121" i="33"/>
  <c r="W122" i="33"/>
  <c r="L119" i="33"/>
  <c r="Q120" i="33" s="1"/>
  <c r="M119" i="33"/>
  <c r="U120" i="33"/>
  <c r="AL132" i="35"/>
  <c r="AK132" i="35"/>
  <c r="AM132" i="35"/>
  <c r="W133" i="35"/>
  <c r="L123" i="35"/>
  <c r="Q124" i="35" s="1"/>
  <c r="M123" i="35"/>
  <c r="U124" i="35"/>
  <c r="H120" i="35"/>
  <c r="B120" i="35"/>
  <c r="A120" i="35"/>
  <c r="J120" i="35"/>
  <c r="I121" i="35"/>
  <c r="S121" i="35"/>
  <c r="AD121" i="35" s="1"/>
  <c r="R121" i="35"/>
  <c r="C122" i="35"/>
  <c r="G122" i="35" s="1"/>
  <c r="C123" i="31"/>
  <c r="G123" i="31" s="1"/>
  <c r="I122" i="31"/>
  <c r="S122" i="31"/>
  <c r="AD122" i="31" s="1"/>
  <c r="F122" i="31"/>
  <c r="R122" i="31" s="1"/>
  <c r="A121" i="31"/>
  <c r="J121" i="31"/>
  <c r="H121" i="31"/>
  <c r="B121" i="31"/>
  <c r="AL122" i="31"/>
  <c r="AM122" i="31"/>
  <c r="AK122" i="31"/>
  <c r="W123" i="31"/>
  <c r="L122" i="31"/>
  <c r="Q123" i="31" s="1"/>
  <c r="M122" i="31"/>
  <c r="U125" i="31"/>
  <c r="AL122" i="29"/>
  <c r="AM122" i="29"/>
  <c r="AK122" i="29"/>
  <c r="W123" i="29"/>
  <c r="L122" i="29"/>
  <c r="Q123" i="29" s="1"/>
  <c r="M122" i="29"/>
  <c r="U125" i="29"/>
  <c r="AL151" i="28"/>
  <c r="AM151" i="28"/>
  <c r="AK151" i="28"/>
  <c r="W152" i="28"/>
  <c r="M121" i="28"/>
  <c r="L121" i="28"/>
  <c r="Q122" i="28" s="1"/>
  <c r="U122" i="28"/>
  <c r="AL126" i="20"/>
  <c r="AK126" i="20"/>
  <c r="AM126" i="20"/>
  <c r="W127" i="20"/>
  <c r="L119" i="20"/>
  <c r="Q120" i="20" s="1"/>
  <c r="M119" i="20"/>
  <c r="U120" i="20"/>
  <c r="AK120" i="30"/>
  <c r="AL120" i="30"/>
  <c r="AM120" i="30"/>
  <c r="W121" i="30"/>
  <c r="L120" i="30"/>
  <c r="Q121" i="30" s="1"/>
  <c r="M120" i="30"/>
  <c r="U130" i="30"/>
  <c r="AL129" i="34"/>
  <c r="AM129" i="34"/>
  <c r="AK129" i="34"/>
  <c r="W130" i="34"/>
  <c r="L121" i="34"/>
  <c r="Q122" i="34" s="1"/>
  <c r="M121" i="34"/>
  <c r="U122" i="34"/>
  <c r="C122" i="32" l="1"/>
  <c r="G121" i="32"/>
  <c r="S121" i="32"/>
  <c r="AD121" i="32" s="1"/>
  <c r="I121" i="32"/>
  <c r="R121" i="32"/>
  <c r="A120" i="20"/>
  <c r="J120" i="20"/>
  <c r="A122" i="30"/>
  <c r="J122" i="30"/>
  <c r="H120" i="34"/>
  <c r="B120" i="34"/>
  <c r="B120" i="32"/>
  <c r="H120" i="32"/>
  <c r="H120" i="33"/>
  <c r="B120" i="33"/>
  <c r="F121" i="20"/>
  <c r="R121" i="20" s="1"/>
  <c r="G121" i="20"/>
  <c r="C122" i="20"/>
  <c r="I121" i="20"/>
  <c r="S121" i="20"/>
  <c r="AD121" i="20" s="1"/>
  <c r="G121" i="34"/>
  <c r="C122" i="34"/>
  <c r="I121" i="34"/>
  <c r="S121" i="34"/>
  <c r="AD121" i="34" s="1"/>
  <c r="R121" i="34"/>
  <c r="A120" i="33"/>
  <c r="J120" i="33"/>
  <c r="B120" i="29"/>
  <c r="H120" i="29"/>
  <c r="G121" i="33"/>
  <c r="C122" i="33"/>
  <c r="R121" i="33"/>
  <c r="S121" i="33"/>
  <c r="AD121" i="33" s="1"/>
  <c r="I121" i="33"/>
  <c r="H125" i="28"/>
  <c r="B125" i="28"/>
  <c r="A120" i="29"/>
  <c r="J120" i="29"/>
  <c r="H120" i="20"/>
  <c r="B120" i="20"/>
  <c r="B122" i="30"/>
  <c r="H122" i="30"/>
  <c r="J120" i="32"/>
  <c r="A120" i="32"/>
  <c r="J125" i="28"/>
  <c r="A125" i="28"/>
  <c r="F126" i="28"/>
  <c r="R126" i="28" s="1"/>
  <c r="G126" i="28"/>
  <c r="C127" i="28"/>
  <c r="I126" i="28"/>
  <c r="S126" i="28"/>
  <c r="AD126" i="28" s="1"/>
  <c r="C122" i="29"/>
  <c r="G121" i="29"/>
  <c r="I121" i="29"/>
  <c r="S121" i="29"/>
  <c r="AD121" i="29" s="1"/>
  <c r="F121" i="29"/>
  <c r="R121" i="29" s="1"/>
  <c r="G123" i="30"/>
  <c r="C124" i="30"/>
  <c r="I123" i="30"/>
  <c r="S123" i="30"/>
  <c r="AD123" i="30" s="1"/>
  <c r="F123" i="30"/>
  <c r="R123" i="30" s="1"/>
  <c r="A120" i="34"/>
  <c r="J120" i="34"/>
  <c r="AM126" i="32"/>
  <c r="AL126" i="32"/>
  <c r="AK126" i="32"/>
  <c r="W127" i="32"/>
  <c r="M122" i="32"/>
  <c r="L122" i="32"/>
  <c r="Q123" i="32" s="1"/>
  <c r="U123" i="32"/>
  <c r="AM122" i="33"/>
  <c r="AL122" i="33"/>
  <c r="AK122" i="33"/>
  <c r="W123" i="33"/>
  <c r="L120" i="33"/>
  <c r="Q121" i="33" s="1"/>
  <c r="M120" i="33"/>
  <c r="U121" i="33"/>
  <c r="M124" i="35"/>
  <c r="L124" i="35"/>
  <c r="Q125" i="35" s="1"/>
  <c r="U125" i="35"/>
  <c r="AM133" i="35"/>
  <c r="AK133" i="35"/>
  <c r="AL133" i="35"/>
  <c r="W134" i="35"/>
  <c r="H121" i="35"/>
  <c r="B121" i="35"/>
  <c r="S122" i="35"/>
  <c r="AD122" i="35" s="1"/>
  <c r="R122" i="35"/>
  <c r="C123" i="35"/>
  <c r="G123" i="35" s="1"/>
  <c r="I122" i="35"/>
  <c r="A121" i="35"/>
  <c r="J121" i="35"/>
  <c r="A122" i="31"/>
  <c r="J122" i="31"/>
  <c r="C124" i="31"/>
  <c r="G124" i="31" s="1"/>
  <c r="S123" i="31"/>
  <c r="AD123" i="31" s="1"/>
  <c r="I123" i="31"/>
  <c r="F123" i="31"/>
  <c r="R123" i="31" s="1"/>
  <c r="B122" i="31"/>
  <c r="H122" i="31"/>
  <c r="AK123" i="31"/>
  <c r="AM123" i="31"/>
  <c r="AL123" i="31"/>
  <c r="W124" i="31"/>
  <c r="M123" i="31"/>
  <c r="L123" i="31"/>
  <c r="Q124" i="31" s="1"/>
  <c r="U126" i="31"/>
  <c r="U126" i="29"/>
  <c r="AM123" i="29"/>
  <c r="AL123" i="29"/>
  <c r="AK123" i="29"/>
  <c r="W124" i="29"/>
  <c r="L123" i="29"/>
  <c r="Q124" i="29" s="1"/>
  <c r="M123" i="29"/>
  <c r="AL152" i="28"/>
  <c r="AM152" i="28"/>
  <c r="AK152" i="28"/>
  <c r="W153" i="28"/>
  <c r="M122" i="28"/>
  <c r="L122" i="28"/>
  <c r="Q123" i="28" s="1"/>
  <c r="U123" i="28"/>
  <c r="AM127" i="20"/>
  <c r="AK127" i="20"/>
  <c r="AL127" i="20"/>
  <c r="W128" i="20"/>
  <c r="L120" i="20"/>
  <c r="Q121" i="20" s="1"/>
  <c r="M120" i="20"/>
  <c r="U121" i="20"/>
  <c r="AK121" i="30"/>
  <c r="AL121" i="30"/>
  <c r="AM121" i="30"/>
  <c r="W122" i="30"/>
  <c r="L121" i="30"/>
  <c r="Q122" i="30" s="1"/>
  <c r="M121" i="30"/>
  <c r="U131" i="30"/>
  <c r="L122" i="34"/>
  <c r="Q123" i="34" s="1"/>
  <c r="M122" i="34"/>
  <c r="U123" i="34"/>
  <c r="AK130" i="34"/>
  <c r="AM130" i="34"/>
  <c r="AL130" i="34"/>
  <c r="W131" i="34"/>
  <c r="G122" i="29" l="1"/>
  <c r="C123" i="29"/>
  <c r="I122" i="29"/>
  <c r="S122" i="29"/>
  <c r="AD122" i="29" s="1"/>
  <c r="F122" i="29"/>
  <c r="R122" i="29" s="1"/>
  <c r="H126" i="28"/>
  <c r="B126" i="28"/>
  <c r="A121" i="32"/>
  <c r="J121" i="32"/>
  <c r="J123" i="30"/>
  <c r="A123" i="30"/>
  <c r="C123" i="33"/>
  <c r="G122" i="33"/>
  <c r="R122" i="33"/>
  <c r="S122" i="33"/>
  <c r="AD122" i="33" s="1"/>
  <c r="I122" i="33"/>
  <c r="J121" i="34"/>
  <c r="A121" i="34"/>
  <c r="J121" i="20"/>
  <c r="A121" i="20"/>
  <c r="G124" i="30"/>
  <c r="C125" i="30"/>
  <c r="I124" i="30"/>
  <c r="S124" i="30"/>
  <c r="AD124" i="30" s="1"/>
  <c r="F124" i="30"/>
  <c r="R124" i="30" s="1"/>
  <c r="A121" i="29"/>
  <c r="J121" i="29"/>
  <c r="A126" i="28"/>
  <c r="J126" i="28"/>
  <c r="J121" i="33"/>
  <c r="A121" i="33"/>
  <c r="H121" i="33"/>
  <c r="B121" i="33"/>
  <c r="C123" i="34"/>
  <c r="G122" i="34"/>
  <c r="I122" i="34"/>
  <c r="S122" i="34"/>
  <c r="AD122" i="34" s="1"/>
  <c r="R122" i="34"/>
  <c r="F122" i="20"/>
  <c r="R122" i="20" s="1"/>
  <c r="C123" i="20"/>
  <c r="G122" i="20"/>
  <c r="I122" i="20"/>
  <c r="S122" i="20"/>
  <c r="AD122" i="20" s="1"/>
  <c r="B121" i="32"/>
  <c r="H121" i="32"/>
  <c r="H123" i="30"/>
  <c r="B123" i="30"/>
  <c r="B121" i="29"/>
  <c r="H121" i="29"/>
  <c r="C128" i="28"/>
  <c r="G127" i="28"/>
  <c r="F127" i="28"/>
  <c r="R127" i="28" s="1"/>
  <c r="I127" i="28"/>
  <c r="S127" i="28"/>
  <c r="AD127" i="28" s="1"/>
  <c r="H121" i="34"/>
  <c r="B121" i="34"/>
  <c r="B121" i="20"/>
  <c r="H121" i="20"/>
  <c r="G122" i="32"/>
  <c r="I122" i="32"/>
  <c r="R122" i="32"/>
  <c r="S122" i="32"/>
  <c r="AD122" i="32" s="1"/>
  <c r="C123" i="32"/>
  <c r="AM127" i="32"/>
  <c r="AK127" i="32"/>
  <c r="AL127" i="32"/>
  <c r="W128" i="32"/>
  <c r="L123" i="32"/>
  <c r="Q124" i="32" s="1"/>
  <c r="M123" i="32"/>
  <c r="U124" i="32"/>
  <c r="AM123" i="33"/>
  <c r="AL123" i="33"/>
  <c r="AK123" i="33"/>
  <c r="W124" i="33"/>
  <c r="L121" i="33"/>
  <c r="Q122" i="33" s="1"/>
  <c r="M121" i="33"/>
  <c r="U122" i="33"/>
  <c r="AK134" i="35"/>
  <c r="AM134" i="35"/>
  <c r="AL134" i="35"/>
  <c r="W135" i="35"/>
  <c r="L125" i="35"/>
  <c r="Q126" i="35" s="1"/>
  <c r="M125" i="35"/>
  <c r="U126" i="35"/>
  <c r="H122" i="35"/>
  <c r="B122" i="35"/>
  <c r="J122" i="35"/>
  <c r="A122" i="35"/>
  <c r="R123" i="35"/>
  <c r="C124" i="35"/>
  <c r="G124" i="35" s="1"/>
  <c r="S123" i="35"/>
  <c r="AD123" i="35" s="1"/>
  <c r="I123" i="35"/>
  <c r="C125" i="31"/>
  <c r="G125" i="31" s="1"/>
  <c r="S124" i="31"/>
  <c r="AD124" i="31" s="1"/>
  <c r="I124" i="31"/>
  <c r="F124" i="31"/>
  <c r="R124" i="31" s="1"/>
  <c r="H123" i="31"/>
  <c r="B123" i="31"/>
  <c r="A123" i="31"/>
  <c r="J123" i="31"/>
  <c r="AK124" i="31"/>
  <c r="AM124" i="31"/>
  <c r="AL124" i="31"/>
  <c r="W125" i="31"/>
  <c r="L124" i="31"/>
  <c r="Q125" i="31" s="1"/>
  <c r="M124" i="31"/>
  <c r="U127" i="31"/>
  <c r="AM124" i="29"/>
  <c r="AK124" i="29"/>
  <c r="AL124" i="29"/>
  <c r="W125" i="29"/>
  <c r="L124" i="29"/>
  <c r="Q125" i="29" s="1"/>
  <c r="M124" i="29"/>
  <c r="U127" i="29"/>
  <c r="AK153" i="28"/>
  <c r="AL153" i="28"/>
  <c r="AM153" i="28"/>
  <c r="W154" i="28"/>
  <c r="L123" i="28"/>
  <c r="Q124" i="28" s="1"/>
  <c r="M123" i="28"/>
  <c r="U124" i="28"/>
  <c r="AL128" i="20"/>
  <c r="AM128" i="20"/>
  <c r="AK128" i="20"/>
  <c r="W129" i="20"/>
  <c r="L121" i="20"/>
  <c r="Q122" i="20" s="1"/>
  <c r="M121" i="20"/>
  <c r="U122" i="20"/>
  <c r="AM122" i="30"/>
  <c r="AL122" i="30"/>
  <c r="AK122" i="30"/>
  <c r="W123" i="30"/>
  <c r="M122" i="30"/>
  <c r="L122" i="30"/>
  <c r="Q123" i="30" s="1"/>
  <c r="U132" i="30"/>
  <c r="AK131" i="34"/>
  <c r="AM131" i="34"/>
  <c r="AL131" i="34"/>
  <c r="W132" i="34"/>
  <c r="L123" i="34"/>
  <c r="Q124" i="34" s="1"/>
  <c r="M123" i="34"/>
  <c r="U124" i="34"/>
  <c r="J122" i="32" l="1"/>
  <c r="A122" i="32"/>
  <c r="F123" i="20"/>
  <c r="R123" i="20" s="1"/>
  <c r="G123" i="20"/>
  <c r="C124" i="20"/>
  <c r="I123" i="20"/>
  <c r="S123" i="20"/>
  <c r="AD123" i="20" s="1"/>
  <c r="J122" i="34"/>
  <c r="A122" i="34"/>
  <c r="A122" i="33"/>
  <c r="J122" i="33"/>
  <c r="G123" i="33"/>
  <c r="C124" i="33"/>
  <c r="I123" i="33"/>
  <c r="S123" i="33"/>
  <c r="AD123" i="33" s="1"/>
  <c r="R123" i="33"/>
  <c r="B122" i="32"/>
  <c r="H122" i="32"/>
  <c r="H127" i="28"/>
  <c r="B127" i="28"/>
  <c r="H122" i="34"/>
  <c r="B122" i="34"/>
  <c r="A124" i="30"/>
  <c r="J124" i="30"/>
  <c r="A122" i="29"/>
  <c r="J122" i="29"/>
  <c r="C124" i="32"/>
  <c r="R123" i="32"/>
  <c r="S123" i="32"/>
  <c r="AD123" i="32" s="1"/>
  <c r="G123" i="32"/>
  <c r="I123" i="32"/>
  <c r="F128" i="28"/>
  <c r="R128" i="28" s="1"/>
  <c r="C129" i="28"/>
  <c r="G128" i="28"/>
  <c r="S128" i="28"/>
  <c r="AD128" i="28" s="1"/>
  <c r="I128" i="28"/>
  <c r="J122" i="20"/>
  <c r="A122" i="20"/>
  <c r="G123" i="34"/>
  <c r="C124" i="34"/>
  <c r="I123" i="34"/>
  <c r="S123" i="34"/>
  <c r="AD123" i="34" s="1"/>
  <c r="R123" i="34"/>
  <c r="C126" i="30"/>
  <c r="G125" i="30"/>
  <c r="F125" i="30"/>
  <c r="R125" i="30" s="1"/>
  <c r="I125" i="30"/>
  <c r="S125" i="30"/>
  <c r="AD125" i="30" s="1"/>
  <c r="C124" i="29"/>
  <c r="G123" i="29"/>
  <c r="I123" i="29"/>
  <c r="S123" i="29"/>
  <c r="AD123" i="29" s="1"/>
  <c r="F123" i="29"/>
  <c r="R123" i="29" s="1"/>
  <c r="J127" i="28"/>
  <c r="A127" i="28"/>
  <c r="H122" i="20"/>
  <c r="B122" i="20"/>
  <c r="B124" i="30"/>
  <c r="H124" i="30"/>
  <c r="H122" i="33"/>
  <c r="B122" i="33"/>
  <c r="B122" i="29"/>
  <c r="H122" i="29"/>
  <c r="AM128" i="32"/>
  <c r="AK128" i="32"/>
  <c r="AL128" i="32"/>
  <c r="W129" i="32"/>
  <c r="M124" i="32"/>
  <c r="L124" i="32"/>
  <c r="Q125" i="32" s="1"/>
  <c r="U125" i="32"/>
  <c r="AK124" i="33"/>
  <c r="AL124" i="33"/>
  <c r="AM124" i="33"/>
  <c r="W125" i="33"/>
  <c r="L122" i="33"/>
  <c r="Q123" i="33" s="1"/>
  <c r="M122" i="33"/>
  <c r="U123" i="33"/>
  <c r="M126" i="35"/>
  <c r="L126" i="35"/>
  <c r="Q127" i="35" s="1"/>
  <c r="U127" i="35"/>
  <c r="AL135" i="35"/>
  <c r="AK135" i="35"/>
  <c r="AM135" i="35"/>
  <c r="W136" i="35"/>
  <c r="C125" i="35"/>
  <c r="G125" i="35" s="1"/>
  <c r="R124" i="35"/>
  <c r="S124" i="35"/>
  <c r="AD124" i="35" s="1"/>
  <c r="I124" i="35"/>
  <c r="A123" i="35"/>
  <c r="J123" i="35"/>
  <c r="H123" i="35"/>
  <c r="B123" i="35"/>
  <c r="J124" i="31"/>
  <c r="A124" i="31"/>
  <c r="C126" i="31"/>
  <c r="G126" i="31" s="1"/>
  <c r="I125" i="31"/>
  <c r="S125" i="31"/>
  <c r="AD125" i="31" s="1"/>
  <c r="F125" i="31"/>
  <c r="R125" i="31" s="1"/>
  <c r="B124" i="31"/>
  <c r="H124" i="31"/>
  <c r="AK125" i="31"/>
  <c r="AM125" i="31"/>
  <c r="AL125" i="31"/>
  <c r="W126" i="31"/>
  <c r="M125" i="31"/>
  <c r="L125" i="31"/>
  <c r="Q126" i="31" s="1"/>
  <c r="U128" i="31"/>
  <c r="AK125" i="29"/>
  <c r="AM125" i="29"/>
  <c r="AL125" i="29"/>
  <c r="W126" i="29"/>
  <c r="L125" i="29"/>
  <c r="Q126" i="29" s="1"/>
  <c r="M125" i="29"/>
  <c r="U128" i="29"/>
  <c r="AM154" i="28"/>
  <c r="AK154" i="28"/>
  <c r="AL154" i="28"/>
  <c r="W155" i="28"/>
  <c r="L124" i="28"/>
  <c r="Q125" i="28" s="1"/>
  <c r="M124" i="28"/>
  <c r="U125" i="28"/>
  <c r="AK129" i="20"/>
  <c r="AM129" i="20"/>
  <c r="AL129" i="20"/>
  <c r="W130" i="20"/>
  <c r="L122" i="20"/>
  <c r="Q123" i="20" s="1"/>
  <c r="M122" i="20"/>
  <c r="U123" i="20"/>
  <c r="AK123" i="30"/>
  <c r="AM123" i="30"/>
  <c r="AL123" i="30"/>
  <c r="W124" i="30"/>
  <c r="M123" i="30"/>
  <c r="L123" i="30"/>
  <c r="Q124" i="30" s="1"/>
  <c r="U133" i="30"/>
  <c r="L124" i="34"/>
  <c r="Q125" i="34" s="1"/>
  <c r="M124" i="34"/>
  <c r="U125" i="34"/>
  <c r="AM132" i="34"/>
  <c r="AL132" i="34"/>
  <c r="AK132" i="34"/>
  <c r="W133" i="34"/>
  <c r="G126" i="30" l="1"/>
  <c r="C127" i="30"/>
  <c r="S126" i="30"/>
  <c r="AD126" i="30" s="1"/>
  <c r="F126" i="30"/>
  <c r="R126" i="30" s="1"/>
  <c r="I126" i="30"/>
  <c r="C125" i="34"/>
  <c r="G124" i="34"/>
  <c r="I124" i="34"/>
  <c r="S124" i="34"/>
  <c r="AD124" i="34" s="1"/>
  <c r="R124" i="34"/>
  <c r="J128" i="28"/>
  <c r="A128" i="28"/>
  <c r="H123" i="33"/>
  <c r="B123" i="33"/>
  <c r="H123" i="20"/>
  <c r="B123" i="20"/>
  <c r="J123" i="29"/>
  <c r="A123" i="29"/>
  <c r="A125" i="30"/>
  <c r="J125" i="30"/>
  <c r="H123" i="34"/>
  <c r="B123" i="34"/>
  <c r="J123" i="32"/>
  <c r="A123" i="32"/>
  <c r="R124" i="32"/>
  <c r="G124" i="32"/>
  <c r="I124" i="32"/>
  <c r="C125" i="32"/>
  <c r="S124" i="32"/>
  <c r="AD124" i="32" s="1"/>
  <c r="H123" i="29"/>
  <c r="B123" i="29"/>
  <c r="H128" i="28"/>
  <c r="B128" i="28"/>
  <c r="B123" i="32"/>
  <c r="H123" i="32"/>
  <c r="A123" i="33"/>
  <c r="J123" i="33"/>
  <c r="A123" i="20"/>
  <c r="J123" i="20"/>
  <c r="G124" i="29"/>
  <c r="C125" i="29"/>
  <c r="I124" i="29"/>
  <c r="S124" i="29"/>
  <c r="AD124" i="29" s="1"/>
  <c r="F124" i="29"/>
  <c r="R124" i="29" s="1"/>
  <c r="B125" i="30"/>
  <c r="H125" i="30"/>
  <c r="J123" i="34"/>
  <c r="A123" i="34"/>
  <c r="C130" i="28"/>
  <c r="G129" i="28"/>
  <c r="F129" i="28"/>
  <c r="R129" i="28" s="1"/>
  <c r="I129" i="28"/>
  <c r="S129" i="28"/>
  <c r="AD129" i="28" s="1"/>
  <c r="C125" i="33"/>
  <c r="G124" i="33"/>
  <c r="R124" i="33"/>
  <c r="I124" i="33"/>
  <c r="S124" i="33"/>
  <c r="AD124" i="33" s="1"/>
  <c r="F124" i="20"/>
  <c r="R124" i="20" s="1"/>
  <c r="G124" i="20"/>
  <c r="C125" i="20"/>
  <c r="S124" i="20"/>
  <c r="AD124" i="20" s="1"/>
  <c r="I124" i="20"/>
  <c r="AL129" i="32"/>
  <c r="AK129" i="32"/>
  <c r="AM129" i="32"/>
  <c r="W130" i="32"/>
  <c r="L125" i="32"/>
  <c r="Q126" i="32" s="1"/>
  <c r="M125" i="32"/>
  <c r="U126" i="32"/>
  <c r="AL125" i="33"/>
  <c r="AM125" i="33"/>
  <c r="AK125" i="33"/>
  <c r="W126" i="33"/>
  <c r="L123" i="33"/>
  <c r="Q124" i="33" s="1"/>
  <c r="M123" i="33"/>
  <c r="U124" i="33"/>
  <c r="AK136" i="35"/>
  <c r="AL136" i="35"/>
  <c r="AM136" i="35"/>
  <c r="W137" i="35"/>
  <c r="L127" i="35"/>
  <c r="Q128" i="35" s="1"/>
  <c r="M127" i="35"/>
  <c r="U128" i="35"/>
  <c r="H124" i="35"/>
  <c r="B124" i="35"/>
  <c r="J124" i="35"/>
  <c r="A124" i="35"/>
  <c r="I125" i="35"/>
  <c r="S125" i="35"/>
  <c r="AD125" i="35" s="1"/>
  <c r="C126" i="35"/>
  <c r="G126" i="35" s="1"/>
  <c r="R125" i="35"/>
  <c r="C127" i="31"/>
  <c r="G127" i="31" s="1"/>
  <c r="I126" i="31"/>
  <c r="S126" i="31"/>
  <c r="AD126" i="31" s="1"/>
  <c r="F126" i="31"/>
  <c r="R126" i="31" s="1"/>
  <c r="H125" i="31"/>
  <c r="B125" i="31"/>
  <c r="J125" i="31"/>
  <c r="A125" i="31"/>
  <c r="AL126" i="31"/>
  <c r="AK126" i="31"/>
  <c r="AM126" i="31"/>
  <c r="W127" i="31"/>
  <c r="L126" i="31"/>
  <c r="Q127" i="31" s="1"/>
  <c r="M126" i="31"/>
  <c r="U129" i="31"/>
  <c r="U129" i="29"/>
  <c r="AK126" i="29"/>
  <c r="AM126" i="29"/>
  <c r="AL126" i="29"/>
  <c r="W127" i="29"/>
  <c r="M126" i="29"/>
  <c r="L126" i="29"/>
  <c r="Q127" i="29" s="1"/>
  <c r="AK155" i="28"/>
  <c r="AM155" i="28"/>
  <c r="AL155" i="28"/>
  <c r="W156" i="28"/>
  <c r="M125" i="28"/>
  <c r="L125" i="28"/>
  <c r="Q126" i="28" s="1"/>
  <c r="U126" i="28"/>
  <c r="AM130" i="20"/>
  <c r="AK130" i="20"/>
  <c r="AL130" i="20"/>
  <c r="W131" i="20"/>
  <c r="L123" i="20"/>
  <c r="Q124" i="20" s="1"/>
  <c r="M123" i="20"/>
  <c r="U124" i="20"/>
  <c r="AK124" i="30"/>
  <c r="AL124" i="30"/>
  <c r="AM124" i="30"/>
  <c r="W125" i="30"/>
  <c r="L124" i="30"/>
  <c r="Q125" i="30" s="1"/>
  <c r="M124" i="30"/>
  <c r="U134" i="30"/>
  <c r="L125" i="34"/>
  <c r="Q126" i="34" s="1"/>
  <c r="M125" i="34"/>
  <c r="U126" i="34"/>
  <c r="AK133" i="34"/>
  <c r="AL133" i="34"/>
  <c r="AM133" i="34"/>
  <c r="W134" i="34"/>
  <c r="B124" i="20" l="1"/>
  <c r="H124" i="20"/>
  <c r="J129" i="28"/>
  <c r="A129" i="28"/>
  <c r="H124" i="29"/>
  <c r="B124" i="29"/>
  <c r="I125" i="32"/>
  <c r="C126" i="32"/>
  <c r="G125" i="32"/>
  <c r="S125" i="32"/>
  <c r="AD125" i="32" s="1"/>
  <c r="R125" i="32"/>
  <c r="J124" i="34"/>
  <c r="A124" i="34"/>
  <c r="J124" i="20"/>
  <c r="A124" i="20"/>
  <c r="B124" i="33"/>
  <c r="H124" i="33"/>
  <c r="A124" i="32"/>
  <c r="J124" i="32"/>
  <c r="H124" i="34"/>
  <c r="B124" i="34"/>
  <c r="G125" i="33"/>
  <c r="C126" i="33"/>
  <c r="I125" i="33"/>
  <c r="S125" i="33"/>
  <c r="AD125" i="33" s="1"/>
  <c r="R125" i="33"/>
  <c r="H129" i="28"/>
  <c r="B129" i="28"/>
  <c r="A124" i="29"/>
  <c r="J124" i="29"/>
  <c r="H124" i="32"/>
  <c r="B124" i="32"/>
  <c r="G125" i="34"/>
  <c r="C126" i="34"/>
  <c r="I125" i="34"/>
  <c r="S125" i="34"/>
  <c r="AD125" i="34" s="1"/>
  <c r="R125" i="34"/>
  <c r="G127" i="30"/>
  <c r="C128" i="30"/>
  <c r="F127" i="30"/>
  <c r="R127" i="30" s="1"/>
  <c r="S127" i="30"/>
  <c r="AD127" i="30" s="1"/>
  <c r="I127" i="30"/>
  <c r="F125" i="20"/>
  <c r="R125" i="20" s="1"/>
  <c r="G125" i="20"/>
  <c r="C126" i="20"/>
  <c r="S125" i="20"/>
  <c r="AD125" i="20" s="1"/>
  <c r="I125" i="20"/>
  <c r="J124" i="33"/>
  <c r="A124" i="33"/>
  <c r="F130" i="28"/>
  <c r="R130" i="28" s="1"/>
  <c r="G130" i="28"/>
  <c r="C131" i="28"/>
  <c r="I130" i="28"/>
  <c r="S130" i="28"/>
  <c r="AD130" i="28" s="1"/>
  <c r="C126" i="29"/>
  <c r="G125" i="29"/>
  <c r="I125" i="29"/>
  <c r="S125" i="29"/>
  <c r="AD125" i="29" s="1"/>
  <c r="F125" i="29"/>
  <c r="R125" i="29" s="1"/>
  <c r="A126" i="30"/>
  <c r="J126" i="30"/>
  <c r="B126" i="30"/>
  <c r="H126" i="30"/>
  <c r="AK130" i="32"/>
  <c r="AM130" i="32"/>
  <c r="AL130" i="32"/>
  <c r="W131" i="32"/>
  <c r="M126" i="32"/>
  <c r="L126" i="32"/>
  <c r="Q127" i="32" s="1"/>
  <c r="U127" i="32"/>
  <c r="AM126" i="33"/>
  <c r="AK126" i="33"/>
  <c r="AL126" i="33"/>
  <c r="W127" i="33"/>
  <c r="M124" i="33"/>
  <c r="L124" i="33"/>
  <c r="Q125" i="33" s="1"/>
  <c r="U125" i="33"/>
  <c r="L128" i="35"/>
  <c r="Q129" i="35" s="1"/>
  <c r="M128" i="35"/>
  <c r="U129" i="35"/>
  <c r="AL137" i="35"/>
  <c r="AK137" i="35"/>
  <c r="AM137" i="35"/>
  <c r="W138" i="35"/>
  <c r="S126" i="35"/>
  <c r="AD126" i="35" s="1"/>
  <c r="R126" i="35"/>
  <c r="C127" i="35"/>
  <c r="G127" i="35" s="1"/>
  <c r="I126" i="35"/>
  <c r="H125" i="35"/>
  <c r="B125" i="35"/>
  <c r="A125" i="35"/>
  <c r="J125" i="35"/>
  <c r="A126" i="31"/>
  <c r="J126" i="31"/>
  <c r="F127" i="31"/>
  <c r="R127" i="31" s="1"/>
  <c r="C128" i="31"/>
  <c r="G128" i="31" s="1"/>
  <c r="I127" i="31"/>
  <c r="S127" i="31"/>
  <c r="AD127" i="31" s="1"/>
  <c r="H126" i="31"/>
  <c r="B126" i="31"/>
  <c r="AK127" i="31"/>
  <c r="AM127" i="31"/>
  <c r="AL127" i="31"/>
  <c r="W128" i="31"/>
  <c r="L127" i="31"/>
  <c r="Q128" i="31" s="1"/>
  <c r="M127" i="31"/>
  <c r="U130" i="31"/>
  <c r="U130" i="29"/>
  <c r="AM127" i="29"/>
  <c r="AK127" i="29"/>
  <c r="AL127" i="29"/>
  <c r="W128" i="29"/>
  <c r="L127" i="29"/>
  <c r="Q128" i="29" s="1"/>
  <c r="M127" i="29"/>
  <c r="AL156" i="28"/>
  <c r="AM156" i="28"/>
  <c r="AK156" i="28"/>
  <c r="W157" i="28"/>
  <c r="L126" i="28"/>
  <c r="Q127" i="28" s="1"/>
  <c r="M126" i="28"/>
  <c r="U127" i="28"/>
  <c r="AM131" i="20"/>
  <c r="AK131" i="20"/>
  <c r="AL131" i="20"/>
  <c r="W132" i="20"/>
  <c r="L124" i="20"/>
  <c r="Q125" i="20" s="1"/>
  <c r="M124" i="20"/>
  <c r="U125" i="20"/>
  <c r="AL125" i="30"/>
  <c r="AM125" i="30"/>
  <c r="AK125" i="30"/>
  <c r="W126" i="30"/>
  <c r="M125" i="30"/>
  <c r="L125" i="30"/>
  <c r="Q126" i="30" s="1"/>
  <c r="U135" i="30"/>
  <c r="L126" i="34"/>
  <c r="Q127" i="34" s="1"/>
  <c r="M126" i="34"/>
  <c r="U127" i="34"/>
  <c r="AL134" i="34"/>
  <c r="AK134" i="34"/>
  <c r="AM134" i="34"/>
  <c r="W135" i="34"/>
  <c r="H125" i="29" l="1"/>
  <c r="B125" i="29"/>
  <c r="C132" i="28"/>
  <c r="F131" i="28"/>
  <c r="R131" i="28" s="1"/>
  <c r="G131" i="28"/>
  <c r="S131" i="28"/>
  <c r="AD131" i="28" s="1"/>
  <c r="I131" i="28"/>
  <c r="B125" i="20"/>
  <c r="H125" i="20"/>
  <c r="J125" i="33"/>
  <c r="A125" i="33"/>
  <c r="S126" i="32"/>
  <c r="AD126" i="32" s="1"/>
  <c r="C127" i="32"/>
  <c r="G126" i="32"/>
  <c r="R126" i="32"/>
  <c r="I126" i="32"/>
  <c r="G126" i="29"/>
  <c r="C127" i="29"/>
  <c r="S126" i="29"/>
  <c r="AD126" i="29" s="1"/>
  <c r="I126" i="29"/>
  <c r="F126" i="29"/>
  <c r="R126" i="29" s="1"/>
  <c r="H130" i="28"/>
  <c r="B130" i="28"/>
  <c r="A125" i="20"/>
  <c r="J125" i="20"/>
  <c r="G128" i="30"/>
  <c r="C129" i="30"/>
  <c r="F128" i="30"/>
  <c r="R128" i="30" s="1"/>
  <c r="S128" i="30"/>
  <c r="AD128" i="30" s="1"/>
  <c r="I128" i="30"/>
  <c r="J125" i="34"/>
  <c r="A125" i="34"/>
  <c r="C127" i="33"/>
  <c r="G126" i="33"/>
  <c r="I126" i="33"/>
  <c r="S126" i="33"/>
  <c r="AD126" i="33" s="1"/>
  <c r="R126" i="33"/>
  <c r="A125" i="32"/>
  <c r="J125" i="32"/>
  <c r="A127" i="30"/>
  <c r="J127" i="30"/>
  <c r="H127" i="30"/>
  <c r="B127" i="30"/>
  <c r="C127" i="34"/>
  <c r="G126" i="34"/>
  <c r="I126" i="34"/>
  <c r="S126" i="34"/>
  <c r="AD126" i="34" s="1"/>
  <c r="R126" i="34"/>
  <c r="H125" i="33"/>
  <c r="B125" i="33"/>
  <c r="J125" i="29"/>
  <c r="A125" i="29"/>
  <c r="A130" i="28"/>
  <c r="J130" i="28"/>
  <c r="F126" i="20"/>
  <c r="R126" i="20" s="1"/>
  <c r="C127" i="20"/>
  <c r="G126" i="20"/>
  <c r="S126" i="20"/>
  <c r="AD126" i="20" s="1"/>
  <c r="I126" i="20"/>
  <c r="H125" i="34"/>
  <c r="B125" i="34"/>
  <c r="B125" i="32"/>
  <c r="H125" i="32"/>
  <c r="AL131" i="32"/>
  <c r="AK131" i="32"/>
  <c r="AM131" i="32"/>
  <c r="W132" i="32"/>
  <c r="M127" i="32"/>
  <c r="L127" i="32"/>
  <c r="Q128" i="32" s="1"/>
  <c r="U128" i="32"/>
  <c r="AL127" i="33"/>
  <c r="AM127" i="33"/>
  <c r="AK127" i="33"/>
  <c r="W128" i="33"/>
  <c r="M125" i="33"/>
  <c r="L125" i="33"/>
  <c r="Q126" i="33" s="1"/>
  <c r="U126" i="33"/>
  <c r="AK138" i="35"/>
  <c r="AM138" i="35"/>
  <c r="AL138" i="35"/>
  <c r="W139" i="35"/>
  <c r="M129" i="35"/>
  <c r="L129" i="35"/>
  <c r="Q130" i="35" s="1"/>
  <c r="U130" i="35"/>
  <c r="H126" i="35"/>
  <c r="B126" i="35"/>
  <c r="C128" i="35"/>
  <c r="G128" i="35" s="1"/>
  <c r="S127" i="35"/>
  <c r="AD127" i="35" s="1"/>
  <c r="I127" i="35"/>
  <c r="R127" i="35"/>
  <c r="J126" i="35"/>
  <c r="A126" i="35"/>
  <c r="H127" i="31"/>
  <c r="B127" i="31"/>
  <c r="J127" i="31"/>
  <c r="A127" i="31"/>
  <c r="C129" i="31"/>
  <c r="G129" i="31" s="1"/>
  <c r="F128" i="31"/>
  <c r="R128" i="31" s="1"/>
  <c r="S128" i="31"/>
  <c r="AD128" i="31" s="1"/>
  <c r="I128" i="31"/>
  <c r="AK128" i="31"/>
  <c r="AM128" i="31"/>
  <c r="AL128" i="31"/>
  <c r="W129" i="31"/>
  <c r="L128" i="31"/>
  <c r="Q129" i="31" s="1"/>
  <c r="M128" i="31"/>
  <c r="U131" i="31"/>
  <c r="AK128" i="29"/>
  <c r="AM128" i="29"/>
  <c r="AL128" i="29"/>
  <c r="W129" i="29"/>
  <c r="L128" i="29"/>
  <c r="Q129" i="29" s="1"/>
  <c r="M128" i="29"/>
  <c r="U131" i="29"/>
  <c r="AM157" i="28"/>
  <c r="AL157" i="28"/>
  <c r="AK157" i="28"/>
  <c r="W158" i="28"/>
  <c r="M127" i="28"/>
  <c r="L127" i="28"/>
  <c r="Q128" i="28" s="1"/>
  <c r="U128" i="28"/>
  <c r="AM132" i="20"/>
  <c r="AK132" i="20"/>
  <c r="AL132" i="20"/>
  <c r="W133" i="20"/>
  <c r="L125" i="20"/>
  <c r="Q126" i="20" s="1"/>
  <c r="M125" i="20"/>
  <c r="U126" i="20"/>
  <c r="AM126" i="30"/>
  <c r="AK126" i="30"/>
  <c r="AL126" i="30"/>
  <c r="W127" i="30"/>
  <c r="M126" i="30"/>
  <c r="L126" i="30"/>
  <c r="Q127" i="30" s="1"/>
  <c r="U136" i="30"/>
  <c r="AK135" i="34"/>
  <c r="AM135" i="34"/>
  <c r="AL135" i="34"/>
  <c r="W136" i="34"/>
  <c r="L127" i="34"/>
  <c r="Q128" i="34" s="1"/>
  <c r="M127" i="34"/>
  <c r="U128" i="34"/>
  <c r="F127" i="20" l="1"/>
  <c r="R127" i="20" s="1"/>
  <c r="G127" i="20"/>
  <c r="C128" i="20"/>
  <c r="I127" i="20"/>
  <c r="S127" i="20"/>
  <c r="AD127" i="20" s="1"/>
  <c r="G127" i="34"/>
  <c r="C128" i="34"/>
  <c r="I127" i="34"/>
  <c r="S127" i="34"/>
  <c r="AD127" i="34" s="1"/>
  <c r="R127" i="34"/>
  <c r="A126" i="29"/>
  <c r="J126" i="29"/>
  <c r="J126" i="32"/>
  <c r="A126" i="32"/>
  <c r="A126" i="20"/>
  <c r="J126" i="20"/>
  <c r="J126" i="33"/>
  <c r="A126" i="33"/>
  <c r="C130" i="30"/>
  <c r="G129" i="30"/>
  <c r="I129" i="30"/>
  <c r="F129" i="30"/>
  <c r="R129" i="30" s="1"/>
  <c r="S129" i="30"/>
  <c r="AD129" i="30" s="1"/>
  <c r="J131" i="28"/>
  <c r="A131" i="28"/>
  <c r="F132" i="28"/>
  <c r="R132" i="28" s="1"/>
  <c r="C133" i="28"/>
  <c r="G132" i="28"/>
  <c r="S132" i="28"/>
  <c r="AD132" i="28" s="1"/>
  <c r="I132" i="28"/>
  <c r="J126" i="34"/>
  <c r="A126" i="34"/>
  <c r="H126" i="33"/>
  <c r="B126" i="33"/>
  <c r="J128" i="30"/>
  <c r="A128" i="30"/>
  <c r="H128" i="30"/>
  <c r="B128" i="30"/>
  <c r="C128" i="29"/>
  <c r="G127" i="29"/>
  <c r="S127" i="29"/>
  <c r="AD127" i="29" s="1"/>
  <c r="I127" i="29"/>
  <c r="F127" i="29"/>
  <c r="R127" i="29" s="1"/>
  <c r="H126" i="32"/>
  <c r="B126" i="32"/>
  <c r="H126" i="20"/>
  <c r="B126" i="20"/>
  <c r="H126" i="34"/>
  <c r="B126" i="34"/>
  <c r="G127" i="33"/>
  <c r="C128" i="33"/>
  <c r="R127" i="33"/>
  <c r="I127" i="33"/>
  <c r="S127" i="33"/>
  <c r="AD127" i="33" s="1"/>
  <c r="H126" i="29"/>
  <c r="B126" i="29"/>
  <c r="I127" i="32"/>
  <c r="C128" i="32"/>
  <c r="S127" i="32"/>
  <c r="AD127" i="32" s="1"/>
  <c r="R127" i="32"/>
  <c r="G127" i="32"/>
  <c r="H131" i="28"/>
  <c r="B131" i="28"/>
  <c r="AK132" i="32"/>
  <c r="AL132" i="32"/>
  <c r="AM132" i="32"/>
  <c r="W133" i="32"/>
  <c r="L128" i="32"/>
  <c r="Q129" i="32" s="1"/>
  <c r="M128" i="32"/>
  <c r="U129" i="32"/>
  <c r="AK128" i="33"/>
  <c r="AM128" i="33"/>
  <c r="AL128" i="33"/>
  <c r="W129" i="33"/>
  <c r="M126" i="33"/>
  <c r="L126" i="33"/>
  <c r="Q127" i="33" s="1"/>
  <c r="U127" i="33"/>
  <c r="M130" i="35"/>
  <c r="L130" i="35"/>
  <c r="Q131" i="35" s="1"/>
  <c r="U131" i="35"/>
  <c r="AK139" i="35"/>
  <c r="AL139" i="35"/>
  <c r="AM139" i="35"/>
  <c r="W140" i="35"/>
  <c r="C129" i="35"/>
  <c r="G129" i="35" s="1"/>
  <c r="I128" i="35"/>
  <c r="R128" i="35"/>
  <c r="S128" i="35"/>
  <c r="AD128" i="35" s="1"/>
  <c r="B127" i="35"/>
  <c r="H127" i="35"/>
  <c r="A127" i="35"/>
  <c r="J127" i="35"/>
  <c r="F129" i="31"/>
  <c r="R129" i="31" s="1"/>
  <c r="C130" i="31"/>
  <c r="G130" i="31" s="1"/>
  <c r="S129" i="31"/>
  <c r="AD129" i="31" s="1"/>
  <c r="I129" i="31"/>
  <c r="J128" i="31"/>
  <c r="A128" i="31"/>
  <c r="H128" i="31"/>
  <c r="B128" i="31"/>
  <c r="AL129" i="31"/>
  <c r="AK129" i="31"/>
  <c r="AM129" i="31"/>
  <c r="W130" i="31"/>
  <c r="M129" i="31"/>
  <c r="L129" i="31"/>
  <c r="Q130" i="31" s="1"/>
  <c r="U132" i="31"/>
  <c r="U132" i="29"/>
  <c r="AM129" i="29"/>
  <c r="AK129" i="29"/>
  <c r="AL129" i="29"/>
  <c r="W130" i="29"/>
  <c r="L129" i="29"/>
  <c r="Q130" i="29" s="1"/>
  <c r="M129" i="29"/>
  <c r="AK158" i="28"/>
  <c r="AM158" i="28"/>
  <c r="AL158" i="28"/>
  <c r="W159" i="28"/>
  <c r="L128" i="28"/>
  <c r="Q129" i="28" s="1"/>
  <c r="M128" i="28"/>
  <c r="U129" i="28"/>
  <c r="L126" i="20"/>
  <c r="Q127" i="20" s="1"/>
  <c r="M126" i="20"/>
  <c r="U127" i="20"/>
  <c r="AM133" i="20"/>
  <c r="AL133" i="20"/>
  <c r="AK133" i="20"/>
  <c r="W134" i="20"/>
  <c r="AM127" i="30"/>
  <c r="AL127" i="30"/>
  <c r="AK127" i="30"/>
  <c r="W128" i="30"/>
  <c r="L127" i="30"/>
  <c r="Q128" i="30" s="1"/>
  <c r="M127" i="30"/>
  <c r="U137" i="30"/>
  <c r="AM136" i="34"/>
  <c r="AL136" i="34"/>
  <c r="AK136" i="34"/>
  <c r="W137" i="34"/>
  <c r="L128" i="34"/>
  <c r="Q129" i="34" s="1"/>
  <c r="M128" i="34"/>
  <c r="U129" i="34"/>
  <c r="B127" i="29" l="1"/>
  <c r="H127" i="29"/>
  <c r="H132" i="28"/>
  <c r="B132" i="28"/>
  <c r="B129" i="30"/>
  <c r="H129" i="30"/>
  <c r="J127" i="34"/>
  <c r="A127" i="34"/>
  <c r="J127" i="20"/>
  <c r="A127" i="20"/>
  <c r="C129" i="33"/>
  <c r="G128" i="33"/>
  <c r="I128" i="33"/>
  <c r="S128" i="33"/>
  <c r="AD128" i="33" s="1"/>
  <c r="R128" i="33"/>
  <c r="G128" i="29"/>
  <c r="C129" i="29"/>
  <c r="I128" i="29"/>
  <c r="S128" i="29"/>
  <c r="AD128" i="29" s="1"/>
  <c r="F128" i="29"/>
  <c r="R128" i="29" s="1"/>
  <c r="C134" i="28"/>
  <c r="G133" i="28"/>
  <c r="F133" i="28"/>
  <c r="R133" i="28" s="1"/>
  <c r="I133" i="28"/>
  <c r="S133" i="28"/>
  <c r="AD133" i="28" s="1"/>
  <c r="G130" i="30"/>
  <c r="C131" i="30"/>
  <c r="F130" i="30"/>
  <c r="R130" i="30" s="1"/>
  <c r="I130" i="30"/>
  <c r="S130" i="30"/>
  <c r="AD130" i="30" s="1"/>
  <c r="C129" i="34"/>
  <c r="G128" i="34"/>
  <c r="I128" i="34"/>
  <c r="S128" i="34"/>
  <c r="AD128" i="34" s="1"/>
  <c r="R128" i="34"/>
  <c r="F128" i="20"/>
  <c r="R128" i="20" s="1"/>
  <c r="G128" i="20"/>
  <c r="C129" i="20"/>
  <c r="I128" i="20"/>
  <c r="S128" i="20"/>
  <c r="AD128" i="20" s="1"/>
  <c r="C129" i="32"/>
  <c r="I128" i="32"/>
  <c r="G128" i="32"/>
  <c r="R128" i="32"/>
  <c r="S128" i="32"/>
  <c r="AD128" i="32" s="1"/>
  <c r="B127" i="33"/>
  <c r="H127" i="33"/>
  <c r="A127" i="29"/>
  <c r="J127" i="29"/>
  <c r="A132" i="28"/>
  <c r="J132" i="28"/>
  <c r="H127" i="34"/>
  <c r="B127" i="34"/>
  <c r="B127" i="20"/>
  <c r="H127" i="20"/>
  <c r="H127" i="32"/>
  <c r="B127" i="32"/>
  <c r="J127" i="32"/>
  <c r="A127" i="32"/>
  <c r="A127" i="33"/>
  <c r="J127" i="33"/>
  <c r="J129" i="30"/>
  <c r="A129" i="30"/>
  <c r="AM133" i="32"/>
  <c r="AK133" i="32"/>
  <c r="AL133" i="32"/>
  <c r="W134" i="32"/>
  <c r="M129" i="32"/>
  <c r="L129" i="32"/>
  <c r="Q130" i="32" s="1"/>
  <c r="U130" i="32"/>
  <c r="AK129" i="33"/>
  <c r="AL129" i="33"/>
  <c r="AM129" i="33"/>
  <c r="W130" i="33"/>
  <c r="M127" i="33"/>
  <c r="L127" i="33"/>
  <c r="Q128" i="33" s="1"/>
  <c r="U128" i="33"/>
  <c r="AK140" i="35"/>
  <c r="AL140" i="35"/>
  <c r="AM140" i="35"/>
  <c r="W141" i="35"/>
  <c r="M131" i="35"/>
  <c r="L131" i="35"/>
  <c r="Q132" i="35" s="1"/>
  <c r="U132" i="35"/>
  <c r="H128" i="35"/>
  <c r="B128" i="35"/>
  <c r="J128" i="35"/>
  <c r="A128" i="35"/>
  <c r="I129" i="35"/>
  <c r="C130" i="35"/>
  <c r="G130" i="35" s="1"/>
  <c r="R129" i="35"/>
  <c r="S129" i="35"/>
  <c r="AD129" i="35" s="1"/>
  <c r="F130" i="31"/>
  <c r="R130" i="31" s="1"/>
  <c r="C131" i="31"/>
  <c r="G131" i="31" s="1"/>
  <c r="S130" i="31"/>
  <c r="AD130" i="31" s="1"/>
  <c r="I130" i="31"/>
  <c r="H129" i="31"/>
  <c r="B129" i="31"/>
  <c r="A129" i="31"/>
  <c r="J129" i="31"/>
  <c r="AL130" i="31"/>
  <c r="AK130" i="31"/>
  <c r="AM130" i="31"/>
  <c r="W131" i="31"/>
  <c r="L130" i="31"/>
  <c r="Q131" i="31" s="1"/>
  <c r="M130" i="31"/>
  <c r="U133" i="31"/>
  <c r="AL130" i="29"/>
  <c r="AK130" i="29"/>
  <c r="AM130" i="29"/>
  <c r="W131" i="29"/>
  <c r="M130" i="29"/>
  <c r="L130" i="29"/>
  <c r="Q131" i="29" s="1"/>
  <c r="U133" i="29"/>
  <c r="AL159" i="28"/>
  <c r="AK159" i="28"/>
  <c r="AM159" i="28"/>
  <c r="W160" i="28"/>
  <c r="M129" i="28"/>
  <c r="L129" i="28"/>
  <c r="Q130" i="28" s="1"/>
  <c r="U130" i="28"/>
  <c r="AL134" i="20"/>
  <c r="AK134" i="20"/>
  <c r="AM134" i="20"/>
  <c r="W135" i="20"/>
  <c r="L127" i="20"/>
  <c r="Q128" i="20" s="1"/>
  <c r="M127" i="20"/>
  <c r="U128" i="20"/>
  <c r="AM128" i="30"/>
  <c r="AL128" i="30"/>
  <c r="AK128" i="30"/>
  <c r="W129" i="30"/>
  <c r="M128" i="30"/>
  <c r="L128" i="30"/>
  <c r="Q129" i="30" s="1"/>
  <c r="U138" i="30"/>
  <c r="AM137" i="34"/>
  <c r="AL137" i="34"/>
  <c r="AK137" i="34"/>
  <c r="W138" i="34"/>
  <c r="L129" i="34"/>
  <c r="Q130" i="34" s="1"/>
  <c r="M129" i="34"/>
  <c r="U130" i="34"/>
  <c r="H128" i="34" l="1"/>
  <c r="B128" i="34"/>
  <c r="A133" i="28"/>
  <c r="J133" i="28"/>
  <c r="H128" i="29"/>
  <c r="B128" i="29"/>
  <c r="H128" i="33"/>
  <c r="B128" i="33"/>
  <c r="B128" i="32"/>
  <c r="H128" i="32"/>
  <c r="J128" i="20"/>
  <c r="A128" i="20"/>
  <c r="G129" i="34"/>
  <c r="C130" i="34"/>
  <c r="I129" i="34"/>
  <c r="S129" i="34"/>
  <c r="AD129" i="34" s="1"/>
  <c r="R129" i="34"/>
  <c r="G131" i="30"/>
  <c r="C132" i="30"/>
  <c r="S131" i="30"/>
  <c r="AD131" i="30" s="1"/>
  <c r="F131" i="30"/>
  <c r="R131" i="30" s="1"/>
  <c r="I131" i="30"/>
  <c r="G129" i="33"/>
  <c r="C130" i="33"/>
  <c r="R129" i="33"/>
  <c r="I129" i="33"/>
  <c r="S129" i="33"/>
  <c r="AD129" i="33" s="1"/>
  <c r="J128" i="32"/>
  <c r="A128" i="32"/>
  <c r="F129" i="20"/>
  <c r="R129" i="20" s="1"/>
  <c r="G129" i="20"/>
  <c r="C130" i="20"/>
  <c r="I129" i="20"/>
  <c r="S129" i="20"/>
  <c r="AD129" i="20" s="1"/>
  <c r="B130" i="30"/>
  <c r="H130" i="30"/>
  <c r="H133" i="28"/>
  <c r="B133" i="28"/>
  <c r="A128" i="29"/>
  <c r="J128" i="29"/>
  <c r="C130" i="32"/>
  <c r="G129" i="32"/>
  <c r="I129" i="32"/>
  <c r="S129" i="32"/>
  <c r="AD129" i="32" s="1"/>
  <c r="R129" i="32"/>
  <c r="H128" i="20"/>
  <c r="B128" i="20"/>
  <c r="A128" i="34"/>
  <c r="J128" i="34"/>
  <c r="J130" i="30"/>
  <c r="A130" i="30"/>
  <c r="F134" i="28"/>
  <c r="R134" i="28" s="1"/>
  <c r="G134" i="28"/>
  <c r="C135" i="28"/>
  <c r="I134" i="28"/>
  <c r="S134" i="28"/>
  <c r="AD134" i="28" s="1"/>
  <c r="C130" i="29"/>
  <c r="G129" i="29"/>
  <c r="I129" i="29"/>
  <c r="S129" i="29"/>
  <c r="AD129" i="29" s="1"/>
  <c r="F129" i="29"/>
  <c r="R129" i="29" s="1"/>
  <c r="J128" i="33"/>
  <c r="A128" i="33"/>
  <c r="AM134" i="32"/>
  <c r="AL134" i="32"/>
  <c r="AK134" i="32"/>
  <c r="W135" i="32"/>
  <c r="L130" i="32"/>
  <c r="Q131" i="32" s="1"/>
  <c r="M130" i="32"/>
  <c r="U131" i="32"/>
  <c r="AL130" i="33"/>
  <c r="AK130" i="33"/>
  <c r="AM130" i="33"/>
  <c r="W131" i="33"/>
  <c r="L128" i="33"/>
  <c r="Q129" i="33" s="1"/>
  <c r="M128" i="33"/>
  <c r="U129" i="33"/>
  <c r="M132" i="35"/>
  <c r="L132" i="35"/>
  <c r="Q133" i="35" s="1"/>
  <c r="U133" i="35"/>
  <c r="AM141" i="35"/>
  <c r="AL141" i="35"/>
  <c r="AK141" i="35"/>
  <c r="W142" i="35"/>
  <c r="S130" i="35"/>
  <c r="AD130" i="35" s="1"/>
  <c r="R130" i="35"/>
  <c r="I130" i="35"/>
  <c r="C131" i="35"/>
  <c r="G131" i="35" s="1"/>
  <c r="B129" i="35"/>
  <c r="H129" i="35"/>
  <c r="J129" i="35"/>
  <c r="A129" i="35"/>
  <c r="F131" i="31"/>
  <c r="R131" i="31" s="1"/>
  <c r="C132" i="31"/>
  <c r="G132" i="31" s="1"/>
  <c r="I131" i="31"/>
  <c r="S131" i="31"/>
  <c r="AD131" i="31" s="1"/>
  <c r="H130" i="31"/>
  <c r="B130" i="31"/>
  <c r="A130" i="31"/>
  <c r="J130" i="31"/>
  <c r="AK131" i="31"/>
  <c r="AM131" i="31"/>
  <c r="AL131" i="31"/>
  <c r="W132" i="31"/>
  <c r="L131" i="31"/>
  <c r="Q132" i="31" s="1"/>
  <c r="M131" i="31"/>
  <c r="U134" i="31"/>
  <c r="AK131" i="29"/>
  <c r="AM131" i="29"/>
  <c r="AL131" i="29"/>
  <c r="W132" i="29"/>
  <c r="M131" i="29"/>
  <c r="L131" i="29"/>
  <c r="Q132" i="29" s="1"/>
  <c r="U134" i="29"/>
  <c r="AK160" i="28"/>
  <c r="AL160" i="28"/>
  <c r="AM160" i="28"/>
  <c r="W161" i="28"/>
  <c r="L130" i="28"/>
  <c r="Q131" i="28" s="1"/>
  <c r="M130" i="28"/>
  <c r="U131" i="28"/>
  <c r="AK135" i="20"/>
  <c r="AL135" i="20"/>
  <c r="AM135" i="20"/>
  <c r="W136" i="20"/>
  <c r="L128" i="20"/>
  <c r="Q129" i="20" s="1"/>
  <c r="M128" i="20"/>
  <c r="U129" i="20"/>
  <c r="AM129" i="30"/>
  <c r="AL129" i="30"/>
  <c r="AK129" i="30"/>
  <c r="W130" i="30"/>
  <c r="L129" i="30"/>
  <c r="Q130" i="30" s="1"/>
  <c r="M129" i="30"/>
  <c r="U139" i="30"/>
  <c r="L130" i="34"/>
  <c r="Q131" i="34" s="1"/>
  <c r="M130" i="34"/>
  <c r="U131" i="34"/>
  <c r="AL138" i="34"/>
  <c r="AM138" i="34"/>
  <c r="AK138" i="34"/>
  <c r="W139" i="34"/>
  <c r="F130" i="20" l="1"/>
  <c r="R130" i="20" s="1"/>
  <c r="C131" i="20"/>
  <c r="G130" i="20"/>
  <c r="S130" i="20"/>
  <c r="AD130" i="20" s="1"/>
  <c r="I130" i="20"/>
  <c r="C131" i="33"/>
  <c r="G130" i="33"/>
  <c r="S130" i="33"/>
  <c r="AD130" i="33" s="1"/>
  <c r="R130" i="33"/>
  <c r="I130" i="33"/>
  <c r="J129" i="29"/>
  <c r="A129" i="29"/>
  <c r="A134" i="28"/>
  <c r="J134" i="28"/>
  <c r="J129" i="32"/>
  <c r="A129" i="32"/>
  <c r="H129" i="20"/>
  <c r="B129" i="20"/>
  <c r="H129" i="33"/>
  <c r="B129" i="33"/>
  <c r="G132" i="30"/>
  <c r="C133" i="30"/>
  <c r="I132" i="30"/>
  <c r="F132" i="30"/>
  <c r="R132" i="30" s="1"/>
  <c r="S132" i="30"/>
  <c r="AD132" i="30" s="1"/>
  <c r="J129" i="34"/>
  <c r="A129" i="34"/>
  <c r="B129" i="29"/>
  <c r="H129" i="29"/>
  <c r="C136" i="28"/>
  <c r="G135" i="28"/>
  <c r="F135" i="28"/>
  <c r="R135" i="28" s="1"/>
  <c r="S135" i="28"/>
  <c r="AD135" i="28" s="1"/>
  <c r="I135" i="28"/>
  <c r="B129" i="32"/>
  <c r="H129" i="32"/>
  <c r="A129" i="33"/>
  <c r="J129" i="33"/>
  <c r="A131" i="30"/>
  <c r="J131" i="30"/>
  <c r="B131" i="30"/>
  <c r="H131" i="30"/>
  <c r="C131" i="34"/>
  <c r="G130" i="34"/>
  <c r="I130" i="34"/>
  <c r="S130" i="34"/>
  <c r="AD130" i="34" s="1"/>
  <c r="R130" i="34"/>
  <c r="G130" i="29"/>
  <c r="C131" i="29"/>
  <c r="S130" i="29"/>
  <c r="AD130" i="29" s="1"/>
  <c r="I130" i="29"/>
  <c r="F130" i="29"/>
  <c r="R130" i="29" s="1"/>
  <c r="H134" i="28"/>
  <c r="B134" i="28"/>
  <c r="R130" i="32"/>
  <c r="C131" i="32"/>
  <c r="S130" i="32"/>
  <c r="AD130" i="32" s="1"/>
  <c r="G130" i="32"/>
  <c r="I130" i="32"/>
  <c r="A129" i="20"/>
  <c r="J129" i="20"/>
  <c r="H129" i="34"/>
  <c r="B129" i="34"/>
  <c r="AK135" i="32"/>
  <c r="AM135" i="32"/>
  <c r="AL135" i="32"/>
  <c r="W136" i="32"/>
  <c r="L131" i="32"/>
  <c r="Q132" i="32" s="1"/>
  <c r="M131" i="32"/>
  <c r="U132" i="32"/>
  <c r="AK131" i="33"/>
  <c r="AM131" i="33"/>
  <c r="AL131" i="33"/>
  <c r="W132" i="33"/>
  <c r="L129" i="33"/>
  <c r="Q130" i="33" s="1"/>
  <c r="M129" i="33"/>
  <c r="U130" i="33"/>
  <c r="AM142" i="35"/>
  <c r="AL142" i="35"/>
  <c r="AK142" i="35"/>
  <c r="W143" i="35"/>
  <c r="M133" i="35"/>
  <c r="L133" i="35"/>
  <c r="Q134" i="35" s="1"/>
  <c r="U134" i="35"/>
  <c r="S131" i="35"/>
  <c r="AD131" i="35" s="1"/>
  <c r="I131" i="35"/>
  <c r="C132" i="35"/>
  <c r="G132" i="35" s="1"/>
  <c r="R131" i="35"/>
  <c r="J130" i="35"/>
  <c r="A130" i="35"/>
  <c r="B130" i="35"/>
  <c r="H130" i="35"/>
  <c r="J131" i="31"/>
  <c r="A131" i="31"/>
  <c r="F132" i="31"/>
  <c r="R132" i="31" s="1"/>
  <c r="C133" i="31"/>
  <c r="G133" i="31" s="1"/>
  <c r="I132" i="31"/>
  <c r="S132" i="31"/>
  <c r="AD132" i="31" s="1"/>
  <c r="H131" i="31"/>
  <c r="B131" i="31"/>
  <c r="AM132" i="31"/>
  <c r="AK132" i="31"/>
  <c r="AL132" i="31"/>
  <c r="W133" i="31"/>
  <c r="L132" i="31"/>
  <c r="Q133" i="31" s="1"/>
  <c r="M132" i="31"/>
  <c r="U135" i="31"/>
  <c r="AK132" i="29"/>
  <c r="AL132" i="29"/>
  <c r="AM132" i="29"/>
  <c r="W133" i="29"/>
  <c r="M132" i="29"/>
  <c r="L132" i="29"/>
  <c r="Q133" i="29" s="1"/>
  <c r="U135" i="29"/>
  <c r="AK161" i="28"/>
  <c r="AM161" i="28"/>
  <c r="AL161" i="28"/>
  <c r="W162" i="28"/>
  <c r="M131" i="28"/>
  <c r="L131" i="28"/>
  <c r="Q132" i="28" s="1"/>
  <c r="U132" i="28"/>
  <c r="AM136" i="20"/>
  <c r="AK136" i="20"/>
  <c r="AL136" i="20"/>
  <c r="W137" i="20"/>
  <c r="L129" i="20"/>
  <c r="Q130" i="20" s="1"/>
  <c r="M129" i="20"/>
  <c r="U130" i="20"/>
  <c r="AL130" i="30"/>
  <c r="AK130" i="30"/>
  <c r="AM130" i="30"/>
  <c r="W131" i="30"/>
  <c r="M130" i="30"/>
  <c r="L130" i="30"/>
  <c r="Q131" i="30" s="1"/>
  <c r="U140" i="30"/>
  <c r="L131" i="34"/>
  <c r="Q132" i="34" s="1"/>
  <c r="M131" i="34"/>
  <c r="U132" i="34"/>
  <c r="AK139" i="34"/>
  <c r="AM139" i="34"/>
  <c r="AL139" i="34"/>
  <c r="W140" i="34"/>
  <c r="C132" i="32" l="1"/>
  <c r="I131" i="32"/>
  <c r="R131" i="32"/>
  <c r="S131" i="32"/>
  <c r="AD131" i="32" s="1"/>
  <c r="G131" i="32"/>
  <c r="H130" i="29"/>
  <c r="B130" i="29"/>
  <c r="H130" i="34"/>
  <c r="B130" i="34"/>
  <c r="A130" i="32"/>
  <c r="J130" i="32"/>
  <c r="J130" i="29"/>
  <c r="A130" i="29"/>
  <c r="G131" i="34"/>
  <c r="C132" i="34"/>
  <c r="I131" i="34"/>
  <c r="S131" i="34"/>
  <c r="AD131" i="34" s="1"/>
  <c r="R131" i="34"/>
  <c r="H135" i="28"/>
  <c r="B135" i="28"/>
  <c r="J132" i="30"/>
  <c r="A132" i="30"/>
  <c r="H130" i="33"/>
  <c r="B130" i="33"/>
  <c r="B130" i="20"/>
  <c r="H130" i="20"/>
  <c r="H130" i="32"/>
  <c r="B130" i="32"/>
  <c r="J135" i="28"/>
  <c r="A135" i="28"/>
  <c r="F136" i="28"/>
  <c r="R136" i="28" s="1"/>
  <c r="C137" i="28"/>
  <c r="G136" i="28"/>
  <c r="I136" i="28"/>
  <c r="S136" i="28"/>
  <c r="AD136" i="28" s="1"/>
  <c r="C134" i="30"/>
  <c r="G133" i="30"/>
  <c r="F133" i="30"/>
  <c r="R133" i="30" s="1"/>
  <c r="I133" i="30"/>
  <c r="S133" i="30"/>
  <c r="AD133" i="30" s="1"/>
  <c r="A130" i="33"/>
  <c r="J130" i="33"/>
  <c r="G131" i="33"/>
  <c r="C132" i="33"/>
  <c r="R131" i="33"/>
  <c r="I131" i="33"/>
  <c r="S131" i="33"/>
  <c r="AD131" i="33" s="1"/>
  <c r="F131" i="20"/>
  <c r="R131" i="20" s="1"/>
  <c r="G131" i="20"/>
  <c r="C132" i="20"/>
  <c r="S131" i="20"/>
  <c r="AD131" i="20" s="1"/>
  <c r="I131" i="20"/>
  <c r="C132" i="29"/>
  <c r="G131" i="29"/>
  <c r="S131" i="29"/>
  <c r="AD131" i="29" s="1"/>
  <c r="I131" i="29"/>
  <c r="F131" i="29"/>
  <c r="R131" i="29" s="1"/>
  <c r="J130" i="34"/>
  <c r="A130" i="34"/>
  <c r="B132" i="30"/>
  <c r="H132" i="30"/>
  <c r="A130" i="20"/>
  <c r="J130" i="20"/>
  <c r="AL136" i="32"/>
  <c r="AK136" i="32"/>
  <c r="AM136" i="32"/>
  <c r="W137" i="32"/>
  <c r="L132" i="32"/>
  <c r="Q133" i="32" s="1"/>
  <c r="M132" i="32"/>
  <c r="U133" i="32"/>
  <c r="AM132" i="33"/>
  <c r="AL132" i="33"/>
  <c r="AK132" i="33"/>
  <c r="W133" i="33"/>
  <c r="L130" i="33"/>
  <c r="Q131" i="33" s="1"/>
  <c r="M130" i="33"/>
  <c r="U131" i="33"/>
  <c r="L134" i="35"/>
  <c r="Q135" i="35" s="1"/>
  <c r="M134" i="35"/>
  <c r="U135" i="35"/>
  <c r="AK143" i="35"/>
  <c r="AL143" i="35"/>
  <c r="AM143" i="35"/>
  <c r="W144" i="35"/>
  <c r="C133" i="35"/>
  <c r="G133" i="35" s="1"/>
  <c r="I132" i="35"/>
  <c r="S132" i="35"/>
  <c r="AD132" i="35" s="1"/>
  <c r="R132" i="35"/>
  <c r="A131" i="35"/>
  <c r="J131" i="35"/>
  <c r="B131" i="35"/>
  <c r="H131" i="35"/>
  <c r="H132" i="31"/>
  <c r="B132" i="31"/>
  <c r="A132" i="31"/>
  <c r="J132" i="31"/>
  <c r="F133" i="31"/>
  <c r="R133" i="31" s="1"/>
  <c r="C134" i="31"/>
  <c r="G134" i="31" s="1"/>
  <c r="S133" i="31"/>
  <c r="AD133" i="31" s="1"/>
  <c r="I133" i="31"/>
  <c r="AM133" i="31"/>
  <c r="AK133" i="31"/>
  <c r="AL133" i="31"/>
  <c r="W134" i="31"/>
  <c r="M133" i="31"/>
  <c r="L133" i="31"/>
  <c r="Q134" i="31" s="1"/>
  <c r="U136" i="31"/>
  <c r="AM133" i="29"/>
  <c r="AL133" i="29"/>
  <c r="AK133" i="29"/>
  <c r="W134" i="29"/>
  <c r="L133" i="29"/>
  <c r="Q134" i="29" s="1"/>
  <c r="M133" i="29"/>
  <c r="U136" i="29"/>
  <c r="AK162" i="28"/>
  <c r="AL162" i="28"/>
  <c r="AM162" i="28"/>
  <c r="W163" i="28"/>
  <c r="L132" i="28"/>
  <c r="Q133" i="28" s="1"/>
  <c r="M132" i="28"/>
  <c r="U133" i="28"/>
  <c r="AK137" i="20"/>
  <c r="AM137" i="20"/>
  <c r="AL137" i="20"/>
  <c r="W138" i="20"/>
  <c r="L130" i="20"/>
  <c r="Q131" i="20" s="1"/>
  <c r="M130" i="20"/>
  <c r="U131" i="20"/>
  <c r="AM131" i="30"/>
  <c r="AL131" i="30"/>
  <c r="AK131" i="30"/>
  <c r="W132" i="30"/>
  <c r="M131" i="30"/>
  <c r="L131" i="30"/>
  <c r="Q132" i="30" s="1"/>
  <c r="U141" i="30"/>
  <c r="L132" i="34"/>
  <c r="Q133" i="34" s="1"/>
  <c r="M132" i="34"/>
  <c r="U133" i="34"/>
  <c r="AM140" i="34"/>
  <c r="AK140" i="34"/>
  <c r="AL140" i="34"/>
  <c r="W141" i="34"/>
  <c r="J131" i="29" l="1"/>
  <c r="A131" i="29"/>
  <c r="J131" i="20"/>
  <c r="A131" i="20"/>
  <c r="C133" i="33"/>
  <c r="G132" i="33"/>
  <c r="S132" i="33"/>
  <c r="AD132" i="33" s="1"/>
  <c r="R132" i="33"/>
  <c r="I132" i="33"/>
  <c r="G134" i="30"/>
  <c r="C135" i="30"/>
  <c r="S134" i="30"/>
  <c r="AD134" i="30" s="1"/>
  <c r="F134" i="30"/>
  <c r="R134" i="30" s="1"/>
  <c r="I134" i="30"/>
  <c r="C138" i="28"/>
  <c r="G137" i="28"/>
  <c r="F137" i="28"/>
  <c r="R137" i="28" s="1"/>
  <c r="I137" i="28"/>
  <c r="S137" i="28"/>
  <c r="AD137" i="28" s="1"/>
  <c r="J131" i="34"/>
  <c r="A131" i="34"/>
  <c r="H131" i="33"/>
  <c r="B131" i="33"/>
  <c r="J133" i="30"/>
  <c r="A133" i="30"/>
  <c r="C133" i="34"/>
  <c r="G132" i="34"/>
  <c r="I132" i="34"/>
  <c r="S132" i="34"/>
  <c r="AD132" i="34" s="1"/>
  <c r="R132" i="34"/>
  <c r="H131" i="29"/>
  <c r="B131" i="29"/>
  <c r="F132" i="20"/>
  <c r="R132" i="20" s="1"/>
  <c r="G132" i="20"/>
  <c r="C133" i="20"/>
  <c r="I132" i="20"/>
  <c r="S132" i="20"/>
  <c r="AD132" i="20" s="1"/>
  <c r="A131" i="33"/>
  <c r="J131" i="33"/>
  <c r="A136" i="28"/>
  <c r="J136" i="28"/>
  <c r="H131" i="34"/>
  <c r="B131" i="34"/>
  <c r="A131" i="32"/>
  <c r="J131" i="32"/>
  <c r="G132" i="29"/>
  <c r="C133" i="29"/>
  <c r="I132" i="29"/>
  <c r="S132" i="29"/>
  <c r="AD132" i="29" s="1"/>
  <c r="F132" i="29"/>
  <c r="R132" i="29" s="1"/>
  <c r="H131" i="20"/>
  <c r="B131" i="20"/>
  <c r="H133" i="30"/>
  <c r="B133" i="30"/>
  <c r="H136" i="28"/>
  <c r="B136" i="28"/>
  <c r="H131" i="32"/>
  <c r="B131" i="32"/>
  <c r="G132" i="32"/>
  <c r="C133" i="32"/>
  <c r="R132" i="32"/>
  <c r="S132" i="32"/>
  <c r="AD132" i="32" s="1"/>
  <c r="I132" i="32"/>
  <c r="AL137" i="32"/>
  <c r="AM137" i="32"/>
  <c r="AK137" i="32"/>
  <c r="W138" i="32"/>
  <c r="M133" i="32"/>
  <c r="L133" i="32"/>
  <c r="Q134" i="32" s="1"/>
  <c r="U134" i="32"/>
  <c r="AM133" i="33"/>
  <c r="AL133" i="33"/>
  <c r="AK133" i="33"/>
  <c r="W134" i="33"/>
  <c r="L131" i="33"/>
  <c r="Q132" i="33" s="1"/>
  <c r="M131" i="33"/>
  <c r="U132" i="33"/>
  <c r="AK144" i="35"/>
  <c r="AL144" i="35"/>
  <c r="AM144" i="35"/>
  <c r="W145" i="35"/>
  <c r="M135" i="35"/>
  <c r="L135" i="35"/>
  <c r="Q136" i="35" s="1"/>
  <c r="U136" i="35"/>
  <c r="H132" i="35"/>
  <c r="B132" i="35"/>
  <c r="A132" i="35"/>
  <c r="J132" i="35"/>
  <c r="I133" i="35"/>
  <c r="C134" i="35"/>
  <c r="G134" i="35" s="1"/>
  <c r="R133" i="35"/>
  <c r="S133" i="35"/>
  <c r="AD133" i="35" s="1"/>
  <c r="F134" i="31"/>
  <c r="R134" i="31" s="1"/>
  <c r="C135" i="31"/>
  <c r="G135" i="31" s="1"/>
  <c r="I134" i="31"/>
  <c r="S134" i="31"/>
  <c r="AD134" i="31" s="1"/>
  <c r="B133" i="31"/>
  <c r="H133" i="31"/>
  <c r="J133" i="31"/>
  <c r="A133" i="31"/>
  <c r="AM134" i="31"/>
  <c r="AK134" i="31"/>
  <c r="AL134" i="31"/>
  <c r="W135" i="31"/>
  <c r="M134" i="31"/>
  <c r="L134" i="31"/>
  <c r="Q135" i="31" s="1"/>
  <c r="U137" i="31"/>
  <c r="AK134" i="29"/>
  <c r="AM134" i="29"/>
  <c r="AL134" i="29"/>
  <c r="W135" i="29"/>
  <c r="M134" i="29"/>
  <c r="L134" i="29"/>
  <c r="Q135" i="29" s="1"/>
  <c r="U137" i="29"/>
  <c r="M133" i="28"/>
  <c r="L133" i="28"/>
  <c r="Q134" i="28" s="1"/>
  <c r="U134" i="28"/>
  <c r="AK163" i="28"/>
  <c r="AM163" i="28"/>
  <c r="AL163" i="28"/>
  <c r="W164" i="28"/>
  <c r="AK138" i="20"/>
  <c r="AL138" i="20"/>
  <c r="AM138" i="20"/>
  <c r="W139" i="20"/>
  <c r="L131" i="20"/>
  <c r="Q132" i="20" s="1"/>
  <c r="M131" i="20"/>
  <c r="U132" i="20"/>
  <c r="AM132" i="30"/>
  <c r="AK132" i="30"/>
  <c r="AL132" i="30"/>
  <c r="W133" i="30"/>
  <c r="M132" i="30"/>
  <c r="L132" i="30"/>
  <c r="Q133" i="30" s="1"/>
  <c r="U142" i="30"/>
  <c r="L133" i="34"/>
  <c r="Q134" i="34" s="1"/>
  <c r="M133" i="34"/>
  <c r="U134" i="34"/>
  <c r="AK141" i="34"/>
  <c r="AL141" i="34"/>
  <c r="AM141" i="34"/>
  <c r="W142" i="34"/>
  <c r="C134" i="32" l="1"/>
  <c r="G133" i="32"/>
  <c r="R133" i="32"/>
  <c r="S133" i="32"/>
  <c r="AD133" i="32" s="1"/>
  <c r="I133" i="32"/>
  <c r="A132" i="29"/>
  <c r="J132" i="29"/>
  <c r="J132" i="20"/>
  <c r="A132" i="20"/>
  <c r="J132" i="34"/>
  <c r="A132" i="34"/>
  <c r="H137" i="28"/>
  <c r="B137" i="28"/>
  <c r="A132" i="32"/>
  <c r="J132" i="32"/>
  <c r="B132" i="32"/>
  <c r="H132" i="32"/>
  <c r="C134" i="29"/>
  <c r="G133" i="29"/>
  <c r="I133" i="29"/>
  <c r="S133" i="29"/>
  <c r="AD133" i="29" s="1"/>
  <c r="F133" i="29"/>
  <c r="R133" i="29" s="1"/>
  <c r="F133" i="20"/>
  <c r="R133" i="20" s="1"/>
  <c r="G133" i="20"/>
  <c r="C134" i="20"/>
  <c r="S133" i="20"/>
  <c r="AD133" i="20" s="1"/>
  <c r="I133" i="20"/>
  <c r="H132" i="34"/>
  <c r="B132" i="34"/>
  <c r="F138" i="28"/>
  <c r="R138" i="28" s="1"/>
  <c r="G138" i="28"/>
  <c r="C139" i="28"/>
  <c r="I138" i="28"/>
  <c r="S138" i="28"/>
  <c r="AD138" i="28" s="1"/>
  <c r="G135" i="30"/>
  <c r="C136" i="30"/>
  <c r="S135" i="30"/>
  <c r="AD135" i="30" s="1"/>
  <c r="I135" i="30"/>
  <c r="F135" i="30"/>
  <c r="R135" i="30" s="1"/>
  <c r="H132" i="29"/>
  <c r="B132" i="29"/>
  <c r="H132" i="20"/>
  <c r="B132" i="20"/>
  <c r="G133" i="34"/>
  <c r="C134" i="34"/>
  <c r="I133" i="34"/>
  <c r="S133" i="34"/>
  <c r="AD133" i="34" s="1"/>
  <c r="R133" i="34"/>
  <c r="A137" i="28"/>
  <c r="J137" i="28"/>
  <c r="J134" i="30"/>
  <c r="A134" i="30"/>
  <c r="B134" i="30"/>
  <c r="H134" i="30"/>
  <c r="B132" i="33"/>
  <c r="H132" i="33"/>
  <c r="J132" i="33"/>
  <c r="A132" i="33"/>
  <c r="G133" i="33"/>
  <c r="C134" i="33"/>
  <c r="I133" i="33"/>
  <c r="S133" i="33"/>
  <c r="AD133" i="33" s="1"/>
  <c r="R133" i="33"/>
  <c r="AL138" i="32"/>
  <c r="AM138" i="32"/>
  <c r="AK138" i="32"/>
  <c r="W139" i="32"/>
  <c r="L134" i="32"/>
  <c r="Q135" i="32" s="1"/>
  <c r="M134" i="32"/>
  <c r="U135" i="32"/>
  <c r="AK134" i="33"/>
  <c r="AL134" i="33"/>
  <c r="AM134" i="33"/>
  <c r="W135" i="33"/>
  <c r="M132" i="33"/>
  <c r="L132" i="33"/>
  <c r="Q133" i="33" s="1"/>
  <c r="U133" i="33"/>
  <c r="L136" i="35"/>
  <c r="Q137" i="35" s="1"/>
  <c r="M136" i="35"/>
  <c r="U137" i="35"/>
  <c r="AK145" i="35"/>
  <c r="AM145" i="35"/>
  <c r="AL145" i="35"/>
  <c r="W146" i="35"/>
  <c r="S134" i="35"/>
  <c r="AD134" i="35" s="1"/>
  <c r="R134" i="35"/>
  <c r="I134" i="35"/>
  <c r="C135" i="35"/>
  <c r="G135" i="35" s="1"/>
  <c r="B133" i="35"/>
  <c r="H133" i="35"/>
  <c r="J133" i="35"/>
  <c r="A133" i="35"/>
  <c r="A134" i="31"/>
  <c r="J134" i="31"/>
  <c r="F135" i="31"/>
  <c r="R135" i="31" s="1"/>
  <c r="C136" i="31"/>
  <c r="G136" i="31" s="1"/>
  <c r="I135" i="31"/>
  <c r="S135" i="31"/>
  <c r="AD135" i="31" s="1"/>
  <c r="H134" i="31"/>
  <c r="B134" i="31"/>
  <c r="AM135" i="31"/>
  <c r="AK135" i="31"/>
  <c r="AL135" i="31"/>
  <c r="W136" i="31"/>
  <c r="L135" i="31"/>
  <c r="Q136" i="31" s="1"/>
  <c r="M135" i="31"/>
  <c r="U138" i="31"/>
  <c r="U138" i="29"/>
  <c r="AK135" i="29"/>
  <c r="AM135" i="29"/>
  <c r="AL135" i="29"/>
  <c r="W136" i="29"/>
  <c r="M135" i="29"/>
  <c r="L135" i="29"/>
  <c r="Q136" i="29" s="1"/>
  <c r="AL164" i="28"/>
  <c r="AM164" i="28"/>
  <c r="AK164" i="28"/>
  <c r="W165" i="28"/>
  <c r="M134" i="28"/>
  <c r="L134" i="28"/>
  <c r="Q135" i="28" s="1"/>
  <c r="U135" i="28"/>
  <c r="AM139" i="20"/>
  <c r="AL139" i="20"/>
  <c r="AK139" i="20"/>
  <c r="W140" i="20"/>
  <c r="L132" i="20"/>
  <c r="Q133" i="20" s="1"/>
  <c r="M132" i="20"/>
  <c r="U133" i="20"/>
  <c r="AK133" i="30"/>
  <c r="AL133" i="30"/>
  <c r="AM133" i="30"/>
  <c r="W134" i="30"/>
  <c r="L133" i="30"/>
  <c r="Q134" i="30" s="1"/>
  <c r="M133" i="30"/>
  <c r="U143" i="30"/>
  <c r="AM142" i="34"/>
  <c r="AL142" i="34"/>
  <c r="AK142" i="34"/>
  <c r="W143" i="34"/>
  <c r="L134" i="34"/>
  <c r="Q135" i="34" s="1"/>
  <c r="M134" i="34"/>
  <c r="U135" i="34"/>
  <c r="C135" i="33" l="1"/>
  <c r="G134" i="33"/>
  <c r="S134" i="33"/>
  <c r="AD134" i="33" s="1"/>
  <c r="R134" i="33"/>
  <c r="I134" i="33"/>
  <c r="H133" i="34"/>
  <c r="B133" i="34"/>
  <c r="G136" i="30"/>
  <c r="C137" i="30"/>
  <c r="S136" i="30"/>
  <c r="AD136" i="30" s="1"/>
  <c r="I136" i="30"/>
  <c r="F136" i="30"/>
  <c r="R136" i="30" s="1"/>
  <c r="C140" i="28"/>
  <c r="F139" i="28"/>
  <c r="R139" i="28" s="1"/>
  <c r="G139" i="28"/>
  <c r="S139" i="28"/>
  <c r="AD139" i="28" s="1"/>
  <c r="I139" i="28"/>
  <c r="B133" i="20"/>
  <c r="H133" i="20"/>
  <c r="A133" i="29"/>
  <c r="J133" i="29"/>
  <c r="H133" i="33"/>
  <c r="B133" i="33"/>
  <c r="H135" i="30"/>
  <c r="B135" i="30"/>
  <c r="H138" i="28"/>
  <c r="B138" i="28"/>
  <c r="A133" i="20"/>
  <c r="J133" i="20"/>
  <c r="H133" i="29"/>
  <c r="B133" i="29"/>
  <c r="J133" i="34"/>
  <c r="A133" i="34"/>
  <c r="A135" i="30"/>
  <c r="J135" i="30"/>
  <c r="G134" i="29"/>
  <c r="C135" i="29"/>
  <c r="F134" i="29"/>
  <c r="R134" i="29" s="1"/>
  <c r="S134" i="29"/>
  <c r="AD134" i="29" s="1"/>
  <c r="I134" i="29"/>
  <c r="H133" i="32"/>
  <c r="B133" i="32"/>
  <c r="A133" i="33"/>
  <c r="J133" i="33"/>
  <c r="C135" i="34"/>
  <c r="G134" i="34"/>
  <c r="I134" i="34"/>
  <c r="S134" i="34"/>
  <c r="AD134" i="34" s="1"/>
  <c r="R134" i="34"/>
  <c r="J138" i="28"/>
  <c r="A138" i="28"/>
  <c r="F134" i="20"/>
  <c r="R134" i="20" s="1"/>
  <c r="C135" i="20"/>
  <c r="G134" i="20"/>
  <c r="I134" i="20"/>
  <c r="S134" i="20"/>
  <c r="AD134" i="20" s="1"/>
  <c r="J133" i="32"/>
  <c r="A133" i="32"/>
  <c r="C135" i="32"/>
  <c r="G134" i="32"/>
  <c r="R134" i="32"/>
  <c r="I134" i="32"/>
  <c r="S134" i="32"/>
  <c r="AD134" i="32" s="1"/>
  <c r="AL139" i="32"/>
  <c r="AM139" i="32"/>
  <c r="AK139" i="32"/>
  <c r="W140" i="32"/>
  <c r="L135" i="32"/>
  <c r="Q136" i="32" s="1"/>
  <c r="M135" i="32"/>
  <c r="U136" i="32"/>
  <c r="AL135" i="33"/>
  <c r="AM135" i="33"/>
  <c r="AK135" i="33"/>
  <c r="W136" i="33"/>
  <c r="L133" i="33"/>
  <c r="Q134" i="33" s="1"/>
  <c r="M133" i="33"/>
  <c r="U134" i="33"/>
  <c r="L137" i="35"/>
  <c r="Q138" i="35" s="1"/>
  <c r="M137" i="35"/>
  <c r="U138" i="35"/>
  <c r="AM146" i="35"/>
  <c r="AL146" i="35"/>
  <c r="AK146" i="35"/>
  <c r="W147" i="35"/>
  <c r="R135" i="35"/>
  <c r="S135" i="35"/>
  <c r="AD135" i="35" s="1"/>
  <c r="I135" i="35"/>
  <c r="C136" i="35"/>
  <c r="G136" i="35" s="1"/>
  <c r="J134" i="35"/>
  <c r="A134" i="35"/>
  <c r="B134" i="35"/>
  <c r="H134" i="35"/>
  <c r="H135" i="31"/>
  <c r="B135" i="31"/>
  <c r="A135" i="31"/>
  <c r="J135" i="31"/>
  <c r="F136" i="31"/>
  <c r="R136" i="31" s="1"/>
  <c r="C137" i="31"/>
  <c r="G137" i="31" s="1"/>
  <c r="I136" i="31"/>
  <c r="S136" i="31"/>
  <c r="AD136" i="31" s="1"/>
  <c r="AM136" i="31"/>
  <c r="AK136" i="31"/>
  <c r="AL136" i="31"/>
  <c r="W137" i="31"/>
  <c r="L136" i="31"/>
  <c r="Q137" i="31" s="1"/>
  <c r="M136" i="31"/>
  <c r="U139" i="31"/>
  <c r="AK136" i="29"/>
  <c r="AL136" i="29"/>
  <c r="AM136" i="29"/>
  <c r="W137" i="29"/>
  <c r="M136" i="29"/>
  <c r="L136" i="29"/>
  <c r="Q137" i="29" s="1"/>
  <c r="U139" i="29"/>
  <c r="AL165" i="28"/>
  <c r="AM165" i="28"/>
  <c r="AK165" i="28"/>
  <c r="W166" i="28"/>
  <c r="M135" i="28"/>
  <c r="L135" i="28"/>
  <c r="Q136" i="28" s="1"/>
  <c r="U136" i="28"/>
  <c r="AL140" i="20"/>
  <c r="AK140" i="20"/>
  <c r="AM140" i="20"/>
  <c r="W141" i="20"/>
  <c r="M133" i="20"/>
  <c r="L133" i="20"/>
  <c r="Q134" i="20" s="1"/>
  <c r="U134" i="20"/>
  <c r="AL134" i="30"/>
  <c r="AK134" i="30"/>
  <c r="AM134" i="30"/>
  <c r="W135" i="30"/>
  <c r="L134" i="30"/>
  <c r="Q135" i="30" s="1"/>
  <c r="M134" i="30"/>
  <c r="U144" i="30"/>
  <c r="AK143" i="34"/>
  <c r="AM143" i="34"/>
  <c r="AL143" i="34"/>
  <c r="W144" i="34"/>
  <c r="L135" i="34"/>
  <c r="Q136" i="34" s="1"/>
  <c r="M135" i="34"/>
  <c r="U136" i="34"/>
  <c r="B134" i="32" l="1"/>
  <c r="H134" i="32"/>
  <c r="J134" i="29"/>
  <c r="A134" i="29"/>
  <c r="H134" i="29"/>
  <c r="B134" i="29"/>
  <c r="H136" i="30"/>
  <c r="B136" i="30"/>
  <c r="C136" i="32"/>
  <c r="I135" i="32"/>
  <c r="S135" i="32"/>
  <c r="AD135" i="32" s="1"/>
  <c r="R135" i="32"/>
  <c r="G135" i="32"/>
  <c r="J134" i="20"/>
  <c r="A134" i="20"/>
  <c r="A134" i="34"/>
  <c r="J134" i="34"/>
  <c r="H139" i="28"/>
  <c r="B139" i="28"/>
  <c r="A136" i="30"/>
  <c r="J136" i="30"/>
  <c r="A134" i="32"/>
  <c r="J134" i="32"/>
  <c r="B134" i="20"/>
  <c r="H134" i="20"/>
  <c r="H134" i="34"/>
  <c r="B134" i="34"/>
  <c r="B134" i="33"/>
  <c r="H134" i="33"/>
  <c r="F135" i="20"/>
  <c r="R135" i="20" s="1"/>
  <c r="G135" i="20"/>
  <c r="C136" i="20"/>
  <c r="I135" i="20"/>
  <c r="S135" i="20"/>
  <c r="AD135" i="20" s="1"/>
  <c r="G135" i="34"/>
  <c r="C136" i="34"/>
  <c r="I135" i="34"/>
  <c r="S135" i="34"/>
  <c r="AD135" i="34" s="1"/>
  <c r="R135" i="34"/>
  <c r="C136" i="29"/>
  <c r="G135" i="29"/>
  <c r="F135" i="29"/>
  <c r="R135" i="29" s="1"/>
  <c r="I135" i="29"/>
  <c r="S135" i="29"/>
  <c r="AD135" i="29" s="1"/>
  <c r="J139" i="28"/>
  <c r="A139" i="28"/>
  <c r="F140" i="28"/>
  <c r="R140" i="28" s="1"/>
  <c r="C141" i="28"/>
  <c r="G140" i="28"/>
  <c r="I140" i="28"/>
  <c r="S140" i="28"/>
  <c r="AD140" i="28" s="1"/>
  <c r="C138" i="30"/>
  <c r="G137" i="30"/>
  <c r="I137" i="30"/>
  <c r="S137" i="30"/>
  <c r="AD137" i="30" s="1"/>
  <c r="F137" i="30"/>
  <c r="R137" i="30" s="1"/>
  <c r="A134" i="33"/>
  <c r="J134" i="33"/>
  <c r="G135" i="33"/>
  <c r="C136" i="33"/>
  <c r="S135" i="33"/>
  <c r="AD135" i="33" s="1"/>
  <c r="R135" i="33"/>
  <c r="I135" i="33"/>
  <c r="AM140" i="32"/>
  <c r="AL140" i="32"/>
  <c r="AK140" i="32"/>
  <c r="W141" i="32"/>
  <c r="L136" i="32"/>
  <c r="Q137" i="32" s="1"/>
  <c r="M136" i="32"/>
  <c r="U137" i="32"/>
  <c r="AL136" i="33"/>
  <c r="AK136" i="33"/>
  <c r="AM136" i="33"/>
  <c r="W137" i="33"/>
  <c r="M134" i="33"/>
  <c r="L134" i="33"/>
  <c r="Q135" i="33" s="1"/>
  <c r="U135" i="33"/>
  <c r="AM147" i="35"/>
  <c r="AK147" i="35"/>
  <c r="AL147" i="35"/>
  <c r="W148" i="35"/>
  <c r="M138" i="35"/>
  <c r="L138" i="35"/>
  <c r="Q139" i="35" s="1"/>
  <c r="U139" i="35"/>
  <c r="A135" i="35"/>
  <c r="J135" i="35"/>
  <c r="C137" i="35"/>
  <c r="G137" i="35" s="1"/>
  <c r="S136" i="35"/>
  <c r="AD136" i="35" s="1"/>
  <c r="R136" i="35"/>
  <c r="I136" i="35"/>
  <c r="H135" i="35"/>
  <c r="B135" i="35"/>
  <c r="A136" i="31"/>
  <c r="J136" i="31"/>
  <c r="F137" i="31"/>
  <c r="R137" i="31" s="1"/>
  <c r="C138" i="31"/>
  <c r="G138" i="31" s="1"/>
  <c r="I137" i="31"/>
  <c r="S137" i="31"/>
  <c r="AD137" i="31" s="1"/>
  <c r="H136" i="31"/>
  <c r="B136" i="31"/>
  <c r="AM137" i="31"/>
  <c r="AK137" i="31"/>
  <c r="AL137" i="31"/>
  <c r="W138" i="31"/>
  <c r="L137" i="31"/>
  <c r="Q138" i="31" s="1"/>
  <c r="M137" i="31"/>
  <c r="U140" i="31"/>
  <c r="AM137" i="29"/>
  <c r="AK137" i="29"/>
  <c r="AL137" i="29"/>
  <c r="W138" i="29"/>
  <c r="L137" i="29"/>
  <c r="Q138" i="29" s="1"/>
  <c r="M137" i="29"/>
  <c r="U140" i="29"/>
  <c r="AK166" i="28"/>
  <c r="AL166" i="28"/>
  <c r="AM166" i="28"/>
  <c r="W167" i="28"/>
  <c r="M136" i="28"/>
  <c r="L136" i="28"/>
  <c r="Q137" i="28" s="1"/>
  <c r="U137" i="28"/>
  <c r="AL141" i="20"/>
  <c r="AM141" i="20"/>
  <c r="AK141" i="20"/>
  <c r="W142" i="20"/>
  <c r="M134" i="20"/>
  <c r="L134" i="20"/>
  <c r="Q135" i="20" s="1"/>
  <c r="U135" i="20"/>
  <c r="AM135" i="30"/>
  <c r="AK135" i="30"/>
  <c r="AL135" i="30"/>
  <c r="W136" i="30"/>
  <c r="M135" i="30"/>
  <c r="L135" i="30"/>
  <c r="Q136" i="30" s="1"/>
  <c r="U145" i="30"/>
  <c r="L136" i="34"/>
  <c r="Q137" i="34" s="1"/>
  <c r="M136" i="34"/>
  <c r="U137" i="34"/>
  <c r="AM144" i="34"/>
  <c r="AK144" i="34"/>
  <c r="AL144" i="34"/>
  <c r="W145" i="34"/>
  <c r="C137" i="33" l="1"/>
  <c r="G136" i="33"/>
  <c r="R136" i="33"/>
  <c r="I136" i="33"/>
  <c r="S136" i="33"/>
  <c r="AD136" i="33" s="1"/>
  <c r="G138" i="30"/>
  <c r="C139" i="30"/>
  <c r="S138" i="30"/>
  <c r="AD138" i="30" s="1"/>
  <c r="I138" i="30"/>
  <c r="F138" i="30"/>
  <c r="R138" i="30" s="1"/>
  <c r="C142" i="28"/>
  <c r="G141" i="28"/>
  <c r="F141" i="28"/>
  <c r="R141" i="28" s="1"/>
  <c r="S141" i="28"/>
  <c r="AD141" i="28" s="1"/>
  <c r="I141" i="28"/>
  <c r="G136" i="29"/>
  <c r="C137" i="29"/>
  <c r="F136" i="29"/>
  <c r="R136" i="29" s="1"/>
  <c r="I136" i="29"/>
  <c r="S136" i="29"/>
  <c r="AD136" i="29" s="1"/>
  <c r="C137" i="34"/>
  <c r="G136" i="34"/>
  <c r="I136" i="34"/>
  <c r="S136" i="34"/>
  <c r="AD136" i="34" s="1"/>
  <c r="R136" i="34"/>
  <c r="F136" i="20"/>
  <c r="R136" i="20" s="1"/>
  <c r="G136" i="20"/>
  <c r="C137" i="20"/>
  <c r="I136" i="20"/>
  <c r="S136" i="20"/>
  <c r="AD136" i="20" s="1"/>
  <c r="J135" i="33"/>
  <c r="A135" i="33"/>
  <c r="H135" i="33"/>
  <c r="B135" i="33"/>
  <c r="A135" i="29"/>
  <c r="J135" i="29"/>
  <c r="H135" i="34"/>
  <c r="B135" i="34"/>
  <c r="H135" i="20"/>
  <c r="B135" i="20"/>
  <c r="J137" i="30"/>
  <c r="A137" i="30"/>
  <c r="A140" i="28"/>
  <c r="J140" i="28"/>
  <c r="A135" i="32"/>
  <c r="J135" i="32"/>
  <c r="B137" i="30"/>
  <c r="H137" i="30"/>
  <c r="H140" i="28"/>
  <c r="B140" i="28"/>
  <c r="H135" i="29"/>
  <c r="B135" i="29"/>
  <c r="J135" i="34"/>
  <c r="A135" i="34"/>
  <c r="A135" i="20"/>
  <c r="J135" i="20"/>
  <c r="H135" i="32"/>
  <c r="B135" i="32"/>
  <c r="G136" i="32"/>
  <c r="R136" i="32"/>
  <c r="C137" i="32"/>
  <c r="S136" i="32"/>
  <c r="AD136" i="32" s="1"/>
  <c r="I136" i="32"/>
  <c r="AL141" i="32"/>
  <c r="AM141" i="32"/>
  <c r="AK141" i="32"/>
  <c r="W142" i="32"/>
  <c r="L137" i="32"/>
  <c r="Q138" i="32" s="1"/>
  <c r="M137" i="32"/>
  <c r="U138" i="32"/>
  <c r="AM137" i="33"/>
  <c r="AL137" i="33"/>
  <c r="AK137" i="33"/>
  <c r="W138" i="33"/>
  <c r="L135" i="33"/>
  <c r="Q136" i="33" s="1"/>
  <c r="M135" i="33"/>
  <c r="U136" i="33"/>
  <c r="M139" i="35"/>
  <c r="L139" i="35"/>
  <c r="Q140" i="35" s="1"/>
  <c r="U140" i="35"/>
  <c r="AK148" i="35"/>
  <c r="AL148" i="35"/>
  <c r="AM148" i="35"/>
  <c r="W149" i="35"/>
  <c r="A136" i="35"/>
  <c r="J136" i="35"/>
  <c r="I137" i="35"/>
  <c r="S137" i="35"/>
  <c r="AD137" i="35" s="1"/>
  <c r="R137" i="35"/>
  <c r="C138" i="35"/>
  <c r="G138" i="35" s="1"/>
  <c r="H136" i="35"/>
  <c r="B136" i="35"/>
  <c r="B137" i="31"/>
  <c r="H137" i="31"/>
  <c r="J137" i="31"/>
  <c r="A137" i="31"/>
  <c r="F138" i="31"/>
  <c r="R138" i="31" s="1"/>
  <c r="C139" i="31"/>
  <c r="G139" i="31" s="1"/>
  <c r="S138" i="31"/>
  <c r="AD138" i="31" s="1"/>
  <c r="I138" i="31"/>
  <c r="AM138" i="31"/>
  <c r="AK138" i="31"/>
  <c r="AL138" i="31"/>
  <c r="W139" i="31"/>
  <c r="M138" i="31"/>
  <c r="L138" i="31"/>
  <c r="Q139" i="31" s="1"/>
  <c r="U141" i="31"/>
  <c r="AK138" i="29"/>
  <c r="AL138" i="29"/>
  <c r="AM138" i="29"/>
  <c r="W139" i="29"/>
  <c r="M138" i="29"/>
  <c r="L138" i="29"/>
  <c r="Q139" i="29" s="1"/>
  <c r="U141" i="29"/>
  <c r="L137" i="28"/>
  <c r="Q138" i="28" s="1"/>
  <c r="M137" i="28"/>
  <c r="U138" i="28"/>
  <c r="AK167" i="28"/>
  <c r="AL167" i="28"/>
  <c r="AM167" i="28"/>
  <c r="W168" i="28"/>
  <c r="AL142" i="20"/>
  <c r="AM142" i="20"/>
  <c r="AK142" i="20"/>
  <c r="W143" i="20"/>
  <c r="M135" i="20"/>
  <c r="L135" i="20"/>
  <c r="Q136" i="20" s="1"/>
  <c r="U136" i="20"/>
  <c r="AL136" i="30"/>
  <c r="AM136" i="30"/>
  <c r="AK136" i="30"/>
  <c r="W137" i="30"/>
  <c r="M136" i="30"/>
  <c r="L136" i="30"/>
  <c r="Q137" i="30" s="1"/>
  <c r="U146" i="30"/>
  <c r="AL145" i="34"/>
  <c r="AM145" i="34"/>
  <c r="AK145" i="34"/>
  <c r="W146" i="34"/>
  <c r="L137" i="34"/>
  <c r="Q138" i="34" s="1"/>
  <c r="M137" i="34"/>
  <c r="U138" i="34"/>
  <c r="F137" i="20" l="1"/>
  <c r="R137" i="20" s="1"/>
  <c r="G137" i="20"/>
  <c r="C138" i="20"/>
  <c r="I137" i="20"/>
  <c r="S137" i="20"/>
  <c r="AD137" i="20" s="1"/>
  <c r="H136" i="29"/>
  <c r="B136" i="29"/>
  <c r="H141" i="28"/>
  <c r="B141" i="28"/>
  <c r="J136" i="33"/>
  <c r="A136" i="33"/>
  <c r="J136" i="32"/>
  <c r="A136" i="32"/>
  <c r="H136" i="32"/>
  <c r="B136" i="32"/>
  <c r="H136" i="20"/>
  <c r="B136" i="20"/>
  <c r="A136" i="34"/>
  <c r="J136" i="34"/>
  <c r="J136" i="29"/>
  <c r="A136" i="29"/>
  <c r="A141" i="28"/>
  <c r="J141" i="28"/>
  <c r="F142" i="28"/>
  <c r="R142" i="28" s="1"/>
  <c r="G142" i="28"/>
  <c r="C143" i="28"/>
  <c r="I142" i="28"/>
  <c r="S142" i="28"/>
  <c r="AD142" i="28" s="1"/>
  <c r="G139" i="30"/>
  <c r="C140" i="30"/>
  <c r="S139" i="30"/>
  <c r="AD139" i="30" s="1"/>
  <c r="I139" i="30"/>
  <c r="F139" i="30"/>
  <c r="R139" i="30" s="1"/>
  <c r="H136" i="34"/>
  <c r="B136" i="34"/>
  <c r="B138" i="30"/>
  <c r="H138" i="30"/>
  <c r="H136" i="33"/>
  <c r="B136" i="33"/>
  <c r="I137" i="32"/>
  <c r="C138" i="32"/>
  <c r="G137" i="32"/>
  <c r="R137" i="32"/>
  <c r="S137" i="32"/>
  <c r="AD137" i="32" s="1"/>
  <c r="J136" i="20"/>
  <c r="A136" i="20"/>
  <c r="G137" i="34"/>
  <c r="C138" i="34"/>
  <c r="I137" i="34"/>
  <c r="S137" i="34"/>
  <c r="AD137" i="34" s="1"/>
  <c r="R137" i="34"/>
  <c r="C138" i="29"/>
  <c r="G137" i="29"/>
  <c r="I137" i="29"/>
  <c r="F137" i="29"/>
  <c r="R137" i="29" s="1"/>
  <c r="S137" i="29"/>
  <c r="AD137" i="29" s="1"/>
  <c r="A138" i="30"/>
  <c r="J138" i="30"/>
  <c r="G137" i="33"/>
  <c r="C138" i="33"/>
  <c r="S137" i="33"/>
  <c r="AD137" i="33" s="1"/>
  <c r="R137" i="33"/>
  <c r="I137" i="33"/>
  <c r="AM142" i="32"/>
  <c r="AL142" i="32"/>
  <c r="AK142" i="32"/>
  <c r="W143" i="32"/>
  <c r="L138" i="32"/>
  <c r="Q139" i="32" s="1"/>
  <c r="M138" i="32"/>
  <c r="U139" i="32"/>
  <c r="AM138" i="33"/>
  <c r="AK138" i="33"/>
  <c r="AL138" i="33"/>
  <c r="W139" i="33"/>
  <c r="M136" i="33"/>
  <c r="L136" i="33"/>
  <c r="Q137" i="33" s="1"/>
  <c r="U137" i="33"/>
  <c r="AM149" i="35"/>
  <c r="AK149" i="35"/>
  <c r="AL149" i="35"/>
  <c r="W150" i="35"/>
  <c r="M140" i="35"/>
  <c r="L140" i="35"/>
  <c r="Q141" i="35" s="1"/>
  <c r="U141" i="35"/>
  <c r="A137" i="35"/>
  <c r="J137" i="35"/>
  <c r="S138" i="35"/>
  <c r="AD138" i="35" s="1"/>
  <c r="R138" i="35"/>
  <c r="C139" i="35"/>
  <c r="G139" i="35" s="1"/>
  <c r="I138" i="35"/>
  <c r="H137" i="35"/>
  <c r="B137" i="35"/>
  <c r="F139" i="31"/>
  <c r="R139" i="31" s="1"/>
  <c r="C140" i="31"/>
  <c r="G140" i="31" s="1"/>
  <c r="I139" i="31"/>
  <c r="S139" i="31"/>
  <c r="AD139" i="31" s="1"/>
  <c r="B138" i="31"/>
  <c r="H138" i="31"/>
  <c r="A138" i="31"/>
  <c r="J138" i="31"/>
  <c r="AM139" i="31"/>
  <c r="AK139" i="31"/>
  <c r="AL139" i="31"/>
  <c r="W140" i="31"/>
  <c r="L139" i="31"/>
  <c r="Q140" i="31" s="1"/>
  <c r="M139" i="31"/>
  <c r="U142" i="31"/>
  <c r="AK139" i="29"/>
  <c r="AM139" i="29"/>
  <c r="AL139" i="29"/>
  <c r="W140" i="29"/>
  <c r="M139" i="29"/>
  <c r="L139" i="29"/>
  <c r="Q140" i="29" s="1"/>
  <c r="U142" i="29"/>
  <c r="AM168" i="28"/>
  <c r="AL168" i="28"/>
  <c r="AK168" i="28"/>
  <c r="W169" i="28"/>
  <c r="L138" i="28"/>
  <c r="Q139" i="28" s="1"/>
  <c r="M138" i="28"/>
  <c r="U139" i="28"/>
  <c r="AM143" i="20"/>
  <c r="AL143" i="20"/>
  <c r="AK143" i="20"/>
  <c r="W144" i="20"/>
  <c r="M136" i="20"/>
  <c r="L136" i="20"/>
  <c r="Q137" i="20" s="1"/>
  <c r="U137" i="20"/>
  <c r="AK137" i="30"/>
  <c r="AM137" i="30"/>
  <c r="AL137" i="30"/>
  <c r="W138" i="30"/>
  <c r="L137" i="30"/>
  <c r="Q138" i="30" s="1"/>
  <c r="M137" i="30"/>
  <c r="U147" i="30"/>
  <c r="L138" i="34"/>
  <c r="Q139" i="34" s="1"/>
  <c r="M138" i="34"/>
  <c r="U139" i="34"/>
  <c r="AM146" i="34"/>
  <c r="AK146" i="34"/>
  <c r="AL146" i="34"/>
  <c r="W147" i="34"/>
  <c r="G138" i="33" l="1"/>
  <c r="R138" i="33"/>
  <c r="C139" i="33"/>
  <c r="I138" i="33"/>
  <c r="S138" i="33"/>
  <c r="AD138" i="33" s="1"/>
  <c r="G138" i="29"/>
  <c r="C139" i="29"/>
  <c r="I138" i="29"/>
  <c r="F138" i="29"/>
  <c r="R138" i="29" s="1"/>
  <c r="S138" i="29"/>
  <c r="AD138" i="29" s="1"/>
  <c r="C139" i="34"/>
  <c r="G138" i="34"/>
  <c r="I138" i="34"/>
  <c r="S138" i="34"/>
  <c r="AD138" i="34" s="1"/>
  <c r="R138" i="34"/>
  <c r="J137" i="32"/>
  <c r="A137" i="32"/>
  <c r="A139" i="30"/>
  <c r="J139" i="30"/>
  <c r="J137" i="20"/>
  <c r="A137" i="20"/>
  <c r="A137" i="33"/>
  <c r="J137" i="33"/>
  <c r="H137" i="33"/>
  <c r="B137" i="33"/>
  <c r="H137" i="34"/>
  <c r="B137" i="34"/>
  <c r="A142" i="28"/>
  <c r="J142" i="28"/>
  <c r="F138" i="20"/>
  <c r="R138" i="20" s="1"/>
  <c r="C139" i="20"/>
  <c r="G138" i="20"/>
  <c r="I138" i="20"/>
  <c r="S138" i="20"/>
  <c r="AD138" i="20" s="1"/>
  <c r="J137" i="29"/>
  <c r="A137" i="29"/>
  <c r="H137" i="32"/>
  <c r="B137" i="32"/>
  <c r="G140" i="30"/>
  <c r="C141" i="30"/>
  <c r="S140" i="30"/>
  <c r="AD140" i="30" s="1"/>
  <c r="I140" i="30"/>
  <c r="F140" i="30"/>
  <c r="R140" i="30" s="1"/>
  <c r="C144" i="28"/>
  <c r="G143" i="28"/>
  <c r="F143" i="28"/>
  <c r="R143" i="28" s="1"/>
  <c r="I143" i="28"/>
  <c r="S143" i="28"/>
  <c r="AD143" i="28" s="1"/>
  <c r="H137" i="20"/>
  <c r="B137" i="20"/>
  <c r="H137" i="29"/>
  <c r="B137" i="29"/>
  <c r="J137" i="34"/>
  <c r="A137" i="34"/>
  <c r="C139" i="32"/>
  <c r="G138" i="32"/>
  <c r="I138" i="32"/>
  <c r="R138" i="32"/>
  <c r="S138" i="32"/>
  <c r="AD138" i="32" s="1"/>
  <c r="H139" i="30"/>
  <c r="B139" i="30"/>
  <c r="H142" i="28"/>
  <c r="B142" i="28"/>
  <c r="AM143" i="32"/>
  <c r="AL143" i="32"/>
  <c r="AK143" i="32"/>
  <c r="W144" i="32"/>
  <c r="M139" i="32"/>
  <c r="L139" i="32"/>
  <c r="Q140" i="32" s="1"/>
  <c r="U140" i="32"/>
  <c r="AL139" i="33"/>
  <c r="AM139" i="33"/>
  <c r="AK139" i="33"/>
  <c r="W140" i="33"/>
  <c r="L137" i="33"/>
  <c r="Q138" i="33" s="1"/>
  <c r="M137" i="33"/>
  <c r="U138" i="33"/>
  <c r="L141" i="35"/>
  <c r="Q142" i="35" s="1"/>
  <c r="M141" i="35"/>
  <c r="U142" i="35"/>
  <c r="AM150" i="35"/>
  <c r="AL150" i="35"/>
  <c r="AK150" i="35"/>
  <c r="W151" i="35"/>
  <c r="J138" i="35"/>
  <c r="A138" i="35"/>
  <c r="H138" i="35"/>
  <c r="B138" i="35"/>
  <c r="R139" i="35"/>
  <c r="C140" i="35"/>
  <c r="G140" i="35" s="1"/>
  <c r="I139" i="35"/>
  <c r="S139" i="35"/>
  <c r="AD139" i="35" s="1"/>
  <c r="A139" i="31"/>
  <c r="J139" i="31"/>
  <c r="F140" i="31"/>
  <c r="R140" i="31" s="1"/>
  <c r="C141" i="31"/>
  <c r="G141" i="31" s="1"/>
  <c r="I140" i="31"/>
  <c r="S140" i="31"/>
  <c r="AD140" i="31" s="1"/>
  <c r="H139" i="31"/>
  <c r="B139" i="31"/>
  <c r="AM140" i="31"/>
  <c r="AK140" i="31"/>
  <c r="AL140" i="31"/>
  <c r="W141" i="31"/>
  <c r="L140" i="31"/>
  <c r="Q141" i="31" s="1"/>
  <c r="M140" i="31"/>
  <c r="U143" i="31"/>
  <c r="AM140" i="29"/>
  <c r="AK140" i="29"/>
  <c r="AL140" i="29"/>
  <c r="W141" i="29"/>
  <c r="M140" i="29"/>
  <c r="L140" i="29"/>
  <c r="Q141" i="29" s="1"/>
  <c r="U143" i="29"/>
  <c r="AK169" i="28"/>
  <c r="AL169" i="28"/>
  <c r="AM169" i="28"/>
  <c r="W170" i="28"/>
  <c r="L139" i="28"/>
  <c r="Q140" i="28" s="1"/>
  <c r="M139" i="28"/>
  <c r="U140" i="28"/>
  <c r="AM144" i="20"/>
  <c r="AK144" i="20"/>
  <c r="AL144" i="20"/>
  <c r="W145" i="20"/>
  <c r="M137" i="20"/>
  <c r="L137" i="20"/>
  <c r="Q138" i="20" s="1"/>
  <c r="U138" i="20"/>
  <c r="AM138" i="30"/>
  <c r="AL138" i="30"/>
  <c r="AK138" i="30"/>
  <c r="W139" i="30"/>
  <c r="M138" i="30"/>
  <c r="L138" i="30"/>
  <c r="Q139" i="30" s="1"/>
  <c r="U148" i="30"/>
  <c r="AK147" i="34"/>
  <c r="AM147" i="34"/>
  <c r="AL147" i="34"/>
  <c r="W148" i="34"/>
  <c r="L139" i="34"/>
  <c r="Q140" i="34" s="1"/>
  <c r="M139" i="34"/>
  <c r="U140" i="34"/>
  <c r="H138" i="32" l="1"/>
  <c r="B138" i="32"/>
  <c r="F144" i="28"/>
  <c r="R144" i="28" s="1"/>
  <c r="C145" i="28"/>
  <c r="G144" i="28"/>
  <c r="I144" i="28"/>
  <c r="S144" i="28"/>
  <c r="AD144" i="28" s="1"/>
  <c r="C142" i="30"/>
  <c r="G141" i="30"/>
  <c r="S141" i="30"/>
  <c r="AD141" i="30" s="1"/>
  <c r="I141" i="30"/>
  <c r="F141" i="30"/>
  <c r="R141" i="30" s="1"/>
  <c r="B138" i="20"/>
  <c r="H138" i="20"/>
  <c r="B138" i="34"/>
  <c r="H138" i="34"/>
  <c r="A138" i="29"/>
  <c r="J138" i="29"/>
  <c r="A138" i="33"/>
  <c r="J138" i="33"/>
  <c r="G139" i="32"/>
  <c r="S139" i="32"/>
  <c r="AD139" i="32" s="1"/>
  <c r="C140" i="32"/>
  <c r="I139" i="32"/>
  <c r="R139" i="32"/>
  <c r="J143" i="28"/>
  <c r="A143" i="28"/>
  <c r="H140" i="30"/>
  <c r="B140" i="30"/>
  <c r="F139" i="20"/>
  <c r="R139" i="20" s="1"/>
  <c r="G139" i="20"/>
  <c r="C140" i="20"/>
  <c r="I139" i="20"/>
  <c r="S139" i="20"/>
  <c r="AD139" i="20" s="1"/>
  <c r="G139" i="34"/>
  <c r="C140" i="34"/>
  <c r="I139" i="34"/>
  <c r="S139" i="34"/>
  <c r="AD139" i="34" s="1"/>
  <c r="R139" i="34"/>
  <c r="C140" i="29"/>
  <c r="G139" i="29"/>
  <c r="F139" i="29"/>
  <c r="R139" i="29" s="1"/>
  <c r="I139" i="29"/>
  <c r="S139" i="29"/>
  <c r="AD139" i="29" s="1"/>
  <c r="I139" i="33"/>
  <c r="C140" i="33"/>
  <c r="R139" i="33"/>
  <c r="G139" i="33"/>
  <c r="S139" i="33"/>
  <c r="AD139" i="33" s="1"/>
  <c r="A140" i="30"/>
  <c r="J140" i="30"/>
  <c r="B138" i="29"/>
  <c r="H138" i="29"/>
  <c r="A138" i="32"/>
  <c r="J138" i="32"/>
  <c r="H143" i="28"/>
  <c r="B143" i="28"/>
  <c r="J138" i="20"/>
  <c r="A138" i="20"/>
  <c r="J138" i="34"/>
  <c r="A138" i="34"/>
  <c r="H138" i="33"/>
  <c r="B138" i="33"/>
  <c r="AL144" i="32"/>
  <c r="AM144" i="32"/>
  <c r="AK144" i="32"/>
  <c r="W145" i="32"/>
  <c r="L140" i="32"/>
  <c r="Q141" i="32" s="1"/>
  <c r="M140" i="32"/>
  <c r="U141" i="32"/>
  <c r="AK140" i="33"/>
  <c r="AM140" i="33"/>
  <c r="AL140" i="33"/>
  <c r="W141" i="33"/>
  <c r="M138" i="33"/>
  <c r="L138" i="33"/>
  <c r="Q139" i="33" s="1"/>
  <c r="U139" i="33"/>
  <c r="AK151" i="35"/>
  <c r="AL151" i="35"/>
  <c r="AM151" i="35"/>
  <c r="W152" i="35"/>
  <c r="L142" i="35"/>
  <c r="Q143" i="35" s="1"/>
  <c r="M142" i="35"/>
  <c r="U143" i="35"/>
  <c r="A139" i="35"/>
  <c r="J139" i="35"/>
  <c r="C141" i="35"/>
  <c r="G141" i="35" s="1"/>
  <c r="R140" i="35"/>
  <c r="S140" i="35"/>
  <c r="AD140" i="35" s="1"/>
  <c r="I140" i="35"/>
  <c r="H139" i="35"/>
  <c r="B139" i="35"/>
  <c r="H140" i="31"/>
  <c r="B140" i="31"/>
  <c r="A140" i="31"/>
  <c r="J140" i="31"/>
  <c r="F141" i="31"/>
  <c r="R141" i="31" s="1"/>
  <c r="C142" i="31"/>
  <c r="G142" i="31" s="1"/>
  <c r="S141" i="31"/>
  <c r="AD141" i="31" s="1"/>
  <c r="I141" i="31"/>
  <c r="AK141" i="31"/>
  <c r="AM141" i="31"/>
  <c r="AL141" i="31"/>
  <c r="W142" i="31"/>
  <c r="M141" i="31"/>
  <c r="L141" i="31"/>
  <c r="Q142" i="31" s="1"/>
  <c r="U144" i="31"/>
  <c r="AK141" i="29"/>
  <c r="AL141" i="29"/>
  <c r="AM141" i="29"/>
  <c r="W142" i="29"/>
  <c r="M141" i="29"/>
  <c r="L141" i="29"/>
  <c r="Q142" i="29" s="1"/>
  <c r="U144" i="29"/>
  <c r="AK170" i="28"/>
  <c r="AL170" i="28"/>
  <c r="AM170" i="28"/>
  <c r="W171" i="28"/>
  <c r="L140" i="28"/>
  <c r="Q141" i="28" s="1"/>
  <c r="M140" i="28"/>
  <c r="U141" i="28"/>
  <c r="M138" i="20"/>
  <c r="L138" i="20"/>
  <c r="Q139" i="20" s="1"/>
  <c r="U139" i="20"/>
  <c r="AM145" i="20"/>
  <c r="AK145" i="20"/>
  <c r="AL145" i="20"/>
  <c r="W146" i="20"/>
  <c r="AL139" i="30"/>
  <c r="AM139" i="30"/>
  <c r="AK139" i="30"/>
  <c r="W140" i="30"/>
  <c r="L139" i="30"/>
  <c r="Q140" i="30" s="1"/>
  <c r="M139" i="30"/>
  <c r="U149" i="30"/>
  <c r="AM148" i="34"/>
  <c r="AL148" i="34"/>
  <c r="AK148" i="34"/>
  <c r="W149" i="34"/>
  <c r="L140" i="34"/>
  <c r="Q141" i="34" s="1"/>
  <c r="M140" i="34"/>
  <c r="U141" i="34"/>
  <c r="H139" i="33" l="1"/>
  <c r="B139" i="33"/>
  <c r="G140" i="29"/>
  <c r="C141" i="29"/>
  <c r="I140" i="29"/>
  <c r="S140" i="29"/>
  <c r="AD140" i="29" s="1"/>
  <c r="F140" i="29"/>
  <c r="R140" i="29" s="1"/>
  <c r="C141" i="34"/>
  <c r="G140" i="34"/>
  <c r="I140" i="34"/>
  <c r="S140" i="34"/>
  <c r="AD140" i="34" s="1"/>
  <c r="R140" i="34"/>
  <c r="F140" i="20"/>
  <c r="R140" i="20" s="1"/>
  <c r="G140" i="20"/>
  <c r="C141" i="20"/>
  <c r="I140" i="20"/>
  <c r="S140" i="20"/>
  <c r="AD140" i="20" s="1"/>
  <c r="A139" i="32"/>
  <c r="J139" i="32"/>
  <c r="G142" i="30"/>
  <c r="C143" i="30"/>
  <c r="I142" i="30"/>
  <c r="S142" i="30"/>
  <c r="AD142" i="30" s="1"/>
  <c r="F142" i="30"/>
  <c r="R142" i="30" s="1"/>
  <c r="C146" i="28"/>
  <c r="G145" i="28"/>
  <c r="F145" i="28"/>
  <c r="R145" i="28" s="1"/>
  <c r="S145" i="28"/>
  <c r="AD145" i="28" s="1"/>
  <c r="I145" i="28"/>
  <c r="A139" i="29"/>
  <c r="J139" i="29"/>
  <c r="H139" i="34"/>
  <c r="B139" i="34"/>
  <c r="H139" i="20"/>
  <c r="B139" i="20"/>
  <c r="I140" i="32"/>
  <c r="G140" i="32"/>
  <c r="R140" i="32"/>
  <c r="S140" i="32"/>
  <c r="AD140" i="32" s="1"/>
  <c r="C141" i="32"/>
  <c r="A141" i="30"/>
  <c r="J141" i="30"/>
  <c r="S140" i="33"/>
  <c r="AD140" i="33" s="1"/>
  <c r="I140" i="33"/>
  <c r="C141" i="33"/>
  <c r="R140" i="33"/>
  <c r="G140" i="33"/>
  <c r="J144" i="28"/>
  <c r="A144" i="28"/>
  <c r="J139" i="33"/>
  <c r="A139" i="33"/>
  <c r="H139" i="29"/>
  <c r="B139" i="29"/>
  <c r="J139" i="34"/>
  <c r="A139" i="34"/>
  <c r="A139" i="20"/>
  <c r="J139" i="20"/>
  <c r="H139" i="32"/>
  <c r="B139" i="32"/>
  <c r="B141" i="30"/>
  <c r="H141" i="30"/>
  <c r="H144" i="28"/>
  <c r="B144" i="28"/>
  <c r="AK145" i="32"/>
  <c r="AM145" i="32"/>
  <c r="AL145" i="32"/>
  <c r="W146" i="32"/>
  <c r="L141" i="32"/>
  <c r="Q142" i="32" s="1"/>
  <c r="M141" i="32"/>
  <c r="U142" i="32"/>
  <c r="AK141" i="33"/>
  <c r="AL141" i="33"/>
  <c r="AM141" i="33"/>
  <c r="W142" i="33"/>
  <c r="M139" i="33"/>
  <c r="L139" i="33"/>
  <c r="Q140" i="33" s="1"/>
  <c r="U140" i="33"/>
  <c r="M143" i="35"/>
  <c r="L143" i="35"/>
  <c r="Q144" i="35" s="1"/>
  <c r="U144" i="35"/>
  <c r="AM152" i="35"/>
  <c r="AK152" i="35"/>
  <c r="AL152" i="35"/>
  <c r="W153" i="35"/>
  <c r="J140" i="35"/>
  <c r="A140" i="35"/>
  <c r="C142" i="35"/>
  <c r="G142" i="35" s="1"/>
  <c r="I141" i="35"/>
  <c r="S141" i="35"/>
  <c r="AD141" i="35" s="1"/>
  <c r="R141" i="35"/>
  <c r="H140" i="35"/>
  <c r="B140" i="35"/>
  <c r="F142" i="31"/>
  <c r="R142" i="31" s="1"/>
  <c r="C143" i="31"/>
  <c r="G143" i="31" s="1"/>
  <c r="S142" i="31"/>
  <c r="AD142" i="31" s="1"/>
  <c r="I142" i="31"/>
  <c r="B141" i="31"/>
  <c r="H141" i="31"/>
  <c r="A141" i="31"/>
  <c r="J141" i="31"/>
  <c r="AK142" i="31"/>
  <c r="AM142" i="31"/>
  <c r="AL142" i="31"/>
  <c r="W143" i="31"/>
  <c r="L142" i="31"/>
  <c r="Q143" i="31" s="1"/>
  <c r="M142" i="31"/>
  <c r="U145" i="31"/>
  <c r="AL142" i="29"/>
  <c r="AK142" i="29"/>
  <c r="AM142" i="29"/>
  <c r="W143" i="29"/>
  <c r="L142" i="29"/>
  <c r="Q143" i="29" s="1"/>
  <c r="M142" i="29"/>
  <c r="U145" i="29"/>
  <c r="L141" i="28"/>
  <c r="Q142" i="28" s="1"/>
  <c r="M141" i="28"/>
  <c r="U142" i="28"/>
  <c r="AM171" i="28"/>
  <c r="AL171" i="28"/>
  <c r="AK171" i="28"/>
  <c r="W172" i="28"/>
  <c r="AL146" i="20"/>
  <c r="AM146" i="20"/>
  <c r="AK146" i="20"/>
  <c r="W147" i="20"/>
  <c r="M139" i="20"/>
  <c r="L139" i="20"/>
  <c r="Q140" i="20" s="1"/>
  <c r="U140" i="20"/>
  <c r="AL140" i="30"/>
  <c r="AK140" i="30"/>
  <c r="AM140" i="30"/>
  <c r="W141" i="30"/>
  <c r="M140" i="30"/>
  <c r="L140" i="30"/>
  <c r="Q141" i="30" s="1"/>
  <c r="U150" i="30"/>
  <c r="L141" i="34"/>
  <c r="Q142" i="34" s="1"/>
  <c r="M141" i="34"/>
  <c r="U142" i="34"/>
  <c r="AK149" i="34"/>
  <c r="AL149" i="34"/>
  <c r="AM149" i="34"/>
  <c r="W150" i="34"/>
  <c r="J140" i="33" l="1"/>
  <c r="A140" i="33"/>
  <c r="G141" i="32"/>
  <c r="S141" i="32"/>
  <c r="AD141" i="32" s="1"/>
  <c r="C142" i="32"/>
  <c r="I141" i="32"/>
  <c r="R141" i="32"/>
  <c r="A140" i="32"/>
  <c r="J140" i="32"/>
  <c r="H142" i="30"/>
  <c r="B142" i="30"/>
  <c r="J140" i="20"/>
  <c r="A140" i="20"/>
  <c r="G141" i="34"/>
  <c r="C142" i="34"/>
  <c r="I141" i="34"/>
  <c r="S141" i="34"/>
  <c r="AD141" i="34" s="1"/>
  <c r="R141" i="34"/>
  <c r="C142" i="29"/>
  <c r="G141" i="29"/>
  <c r="S141" i="29"/>
  <c r="AD141" i="29" s="1"/>
  <c r="I141" i="29"/>
  <c r="F141" i="29"/>
  <c r="R141" i="29" s="1"/>
  <c r="B140" i="33"/>
  <c r="H140" i="33"/>
  <c r="F141" i="20"/>
  <c r="R141" i="20" s="1"/>
  <c r="G141" i="20"/>
  <c r="C142" i="20"/>
  <c r="I141" i="20"/>
  <c r="S141" i="20"/>
  <c r="AD141" i="20" s="1"/>
  <c r="H140" i="29"/>
  <c r="B140" i="29"/>
  <c r="H145" i="28"/>
  <c r="B145" i="28"/>
  <c r="A142" i="30"/>
  <c r="J142" i="30"/>
  <c r="H140" i="20"/>
  <c r="B140" i="20"/>
  <c r="J140" i="34"/>
  <c r="A140" i="34"/>
  <c r="S141" i="33"/>
  <c r="AD141" i="33" s="1"/>
  <c r="C142" i="33"/>
  <c r="R141" i="33"/>
  <c r="G141" i="33"/>
  <c r="I141" i="33"/>
  <c r="B140" i="32"/>
  <c r="H140" i="32"/>
  <c r="J145" i="28"/>
  <c r="A145" i="28"/>
  <c r="F146" i="28"/>
  <c r="R146" i="28" s="1"/>
  <c r="G146" i="28"/>
  <c r="C147" i="28"/>
  <c r="I146" i="28"/>
  <c r="S146" i="28"/>
  <c r="AD146" i="28" s="1"/>
  <c r="G143" i="30"/>
  <c r="C144" i="30"/>
  <c r="S143" i="30"/>
  <c r="AD143" i="30" s="1"/>
  <c r="I143" i="30"/>
  <c r="F143" i="30"/>
  <c r="R143" i="30" s="1"/>
  <c r="H140" i="34"/>
  <c r="B140" i="34"/>
  <c r="J140" i="29"/>
  <c r="A140" i="29"/>
  <c r="AK146" i="32"/>
  <c r="AL146" i="32"/>
  <c r="AM146" i="32"/>
  <c r="W147" i="32"/>
  <c r="L142" i="32"/>
  <c r="Q143" i="32" s="1"/>
  <c r="M142" i="32"/>
  <c r="U143" i="32"/>
  <c r="AL142" i="33"/>
  <c r="AK142" i="33"/>
  <c r="AM142" i="33"/>
  <c r="W143" i="33"/>
  <c r="M140" i="33"/>
  <c r="L140" i="33"/>
  <c r="Q141" i="33" s="1"/>
  <c r="U141" i="33"/>
  <c r="AL153" i="35"/>
  <c r="AK153" i="35"/>
  <c r="AM153" i="35"/>
  <c r="W154" i="35"/>
  <c r="L144" i="35"/>
  <c r="Q145" i="35" s="1"/>
  <c r="M144" i="35"/>
  <c r="U145" i="35"/>
  <c r="H141" i="35"/>
  <c r="B141" i="35"/>
  <c r="I142" i="35"/>
  <c r="C143" i="35"/>
  <c r="G143" i="35" s="1"/>
  <c r="S142" i="35"/>
  <c r="AD142" i="35" s="1"/>
  <c r="R142" i="35"/>
  <c r="J141" i="35"/>
  <c r="A141" i="35"/>
  <c r="F143" i="31"/>
  <c r="R143" i="31" s="1"/>
  <c r="C144" i="31"/>
  <c r="G144" i="31" s="1"/>
  <c r="I143" i="31"/>
  <c r="S143" i="31"/>
  <c r="AD143" i="31" s="1"/>
  <c r="B142" i="31"/>
  <c r="H142" i="31"/>
  <c r="J142" i="31"/>
  <c r="A142" i="31"/>
  <c r="AM143" i="31"/>
  <c r="AK143" i="31"/>
  <c r="AL143" i="31"/>
  <c r="W144" i="31"/>
  <c r="L143" i="31"/>
  <c r="Q144" i="31" s="1"/>
  <c r="M143" i="31"/>
  <c r="U146" i="31"/>
  <c r="AL143" i="29"/>
  <c r="AM143" i="29"/>
  <c r="AK143" i="29"/>
  <c r="W144" i="29"/>
  <c r="L143" i="29"/>
  <c r="Q144" i="29" s="1"/>
  <c r="M143" i="29"/>
  <c r="U146" i="29"/>
  <c r="AL172" i="28"/>
  <c r="AK172" i="28"/>
  <c r="AM172" i="28"/>
  <c r="W173" i="28"/>
  <c r="L142" i="28"/>
  <c r="Q143" i="28" s="1"/>
  <c r="M142" i="28"/>
  <c r="U143" i="28"/>
  <c r="AK147" i="20"/>
  <c r="AL147" i="20"/>
  <c r="AM147" i="20"/>
  <c r="W148" i="20"/>
  <c r="M140" i="20"/>
  <c r="L140" i="20"/>
  <c r="Q141" i="20" s="1"/>
  <c r="U141" i="20"/>
  <c r="AM141" i="30"/>
  <c r="AL141" i="30"/>
  <c r="AK141" i="30"/>
  <c r="W142" i="30"/>
  <c r="L141" i="30"/>
  <c r="Q142" i="30" s="1"/>
  <c r="M141" i="30"/>
  <c r="U151" i="30"/>
  <c r="AL150" i="34"/>
  <c r="AK150" i="34"/>
  <c r="AM150" i="34"/>
  <c r="W151" i="34"/>
  <c r="L142" i="34"/>
  <c r="Q143" i="34" s="1"/>
  <c r="M142" i="34"/>
  <c r="U143" i="34"/>
  <c r="G144" i="30" l="1"/>
  <c r="C145" i="30"/>
  <c r="I144" i="30"/>
  <c r="S144" i="30"/>
  <c r="AD144" i="30" s="1"/>
  <c r="F144" i="30"/>
  <c r="R144" i="30" s="1"/>
  <c r="C148" i="28"/>
  <c r="F147" i="28"/>
  <c r="R147" i="28" s="1"/>
  <c r="G147" i="28"/>
  <c r="S147" i="28"/>
  <c r="AD147" i="28" s="1"/>
  <c r="I147" i="28"/>
  <c r="H141" i="33"/>
  <c r="B141" i="33"/>
  <c r="F142" i="20"/>
  <c r="R142" i="20" s="1"/>
  <c r="C143" i="20"/>
  <c r="G142" i="20"/>
  <c r="I142" i="20"/>
  <c r="S142" i="20"/>
  <c r="AD142" i="20" s="1"/>
  <c r="B141" i="29"/>
  <c r="H141" i="29"/>
  <c r="J141" i="34"/>
  <c r="A141" i="34"/>
  <c r="B143" i="30"/>
  <c r="H143" i="30"/>
  <c r="H146" i="28"/>
  <c r="B146" i="28"/>
  <c r="H141" i="20"/>
  <c r="B141" i="20"/>
  <c r="G142" i="29"/>
  <c r="C143" i="29"/>
  <c r="F142" i="29"/>
  <c r="R142" i="29" s="1"/>
  <c r="I142" i="29"/>
  <c r="S142" i="29"/>
  <c r="AD142" i="29" s="1"/>
  <c r="C143" i="34"/>
  <c r="G142" i="34"/>
  <c r="I142" i="34"/>
  <c r="S142" i="34"/>
  <c r="AD142" i="34" s="1"/>
  <c r="R142" i="34"/>
  <c r="B141" i="32"/>
  <c r="H141" i="32"/>
  <c r="J143" i="30"/>
  <c r="A143" i="30"/>
  <c r="S142" i="33"/>
  <c r="AD142" i="33" s="1"/>
  <c r="C143" i="33"/>
  <c r="R142" i="33"/>
  <c r="G142" i="33"/>
  <c r="I142" i="33"/>
  <c r="J141" i="29"/>
  <c r="A141" i="29"/>
  <c r="H141" i="34"/>
  <c r="B141" i="34"/>
  <c r="A141" i="32"/>
  <c r="J141" i="32"/>
  <c r="J146" i="28"/>
  <c r="A146" i="28"/>
  <c r="A141" i="33"/>
  <c r="J141" i="33"/>
  <c r="A141" i="20"/>
  <c r="J141" i="20"/>
  <c r="G142" i="32"/>
  <c r="S142" i="32"/>
  <c r="AD142" i="32" s="1"/>
  <c r="R142" i="32"/>
  <c r="C143" i="32"/>
  <c r="I142" i="32"/>
  <c r="AK147" i="32"/>
  <c r="AL147" i="32"/>
  <c r="AM147" i="32"/>
  <c r="W148" i="32"/>
  <c r="M143" i="32"/>
  <c r="L143" i="32"/>
  <c r="Q144" i="32" s="1"/>
  <c r="U144" i="32"/>
  <c r="AM143" i="33"/>
  <c r="AL143" i="33"/>
  <c r="AK143" i="33"/>
  <c r="W144" i="33"/>
  <c r="M141" i="33"/>
  <c r="L141" i="33"/>
  <c r="Q142" i="33" s="1"/>
  <c r="U142" i="33"/>
  <c r="L145" i="35"/>
  <c r="Q146" i="35" s="1"/>
  <c r="M145" i="35"/>
  <c r="U146" i="35"/>
  <c r="AK154" i="35"/>
  <c r="AM154" i="35"/>
  <c r="AL154" i="35"/>
  <c r="W155" i="35"/>
  <c r="S143" i="35"/>
  <c r="AD143" i="35" s="1"/>
  <c r="R143" i="35"/>
  <c r="I143" i="35"/>
  <c r="C144" i="35"/>
  <c r="G144" i="35" s="1"/>
  <c r="J142" i="35"/>
  <c r="A142" i="35"/>
  <c r="H142" i="35"/>
  <c r="B142" i="35"/>
  <c r="J143" i="31"/>
  <c r="A143" i="31"/>
  <c r="F144" i="31"/>
  <c r="R144" i="31" s="1"/>
  <c r="C145" i="31"/>
  <c r="G145" i="31" s="1"/>
  <c r="I144" i="31"/>
  <c r="S144" i="31"/>
  <c r="AD144" i="31" s="1"/>
  <c r="B143" i="31"/>
  <c r="H143" i="31"/>
  <c r="AK144" i="31"/>
  <c r="AM144" i="31"/>
  <c r="AL144" i="31"/>
  <c r="W145" i="31"/>
  <c r="M144" i="31"/>
  <c r="L144" i="31"/>
  <c r="Q145" i="31" s="1"/>
  <c r="U147" i="31"/>
  <c r="AL144" i="29"/>
  <c r="AM144" i="29"/>
  <c r="AK144" i="29"/>
  <c r="W145" i="29"/>
  <c r="L144" i="29"/>
  <c r="Q145" i="29" s="1"/>
  <c r="M144" i="29"/>
  <c r="U147" i="29"/>
  <c r="M143" i="28"/>
  <c r="L143" i="28"/>
  <c r="Q144" i="28" s="1"/>
  <c r="U144" i="28"/>
  <c r="AL173" i="28"/>
  <c r="AK173" i="28"/>
  <c r="AM173" i="28"/>
  <c r="W174" i="28"/>
  <c r="AM148" i="20"/>
  <c r="AK148" i="20"/>
  <c r="AL148" i="20"/>
  <c r="W149" i="20"/>
  <c r="M141" i="20"/>
  <c r="L141" i="20"/>
  <c r="Q142" i="20" s="1"/>
  <c r="U142" i="20"/>
  <c r="AL142" i="30"/>
  <c r="AM142" i="30"/>
  <c r="AK142" i="30"/>
  <c r="W143" i="30"/>
  <c r="M142" i="30"/>
  <c r="L142" i="30"/>
  <c r="Q143" i="30" s="1"/>
  <c r="U152" i="30"/>
  <c r="AL151" i="34"/>
  <c r="AK151" i="34"/>
  <c r="AM151" i="34"/>
  <c r="W152" i="34"/>
  <c r="L143" i="34"/>
  <c r="Q144" i="34" s="1"/>
  <c r="M143" i="34"/>
  <c r="U144" i="34"/>
  <c r="H142" i="29" l="1"/>
  <c r="B142" i="29"/>
  <c r="J142" i="20"/>
  <c r="A142" i="20"/>
  <c r="H147" i="28"/>
  <c r="B147" i="28"/>
  <c r="A142" i="32"/>
  <c r="J142" i="32"/>
  <c r="H142" i="32"/>
  <c r="B142" i="32"/>
  <c r="C144" i="33"/>
  <c r="R143" i="33"/>
  <c r="G143" i="33"/>
  <c r="S143" i="33"/>
  <c r="AD143" i="33" s="1"/>
  <c r="I143" i="33"/>
  <c r="A142" i="34"/>
  <c r="J142" i="34"/>
  <c r="A142" i="29"/>
  <c r="J142" i="29"/>
  <c r="H142" i="20"/>
  <c r="B142" i="20"/>
  <c r="A144" i="30"/>
  <c r="J144" i="30"/>
  <c r="R143" i="32"/>
  <c r="G143" i="32"/>
  <c r="C144" i="32"/>
  <c r="I143" i="32"/>
  <c r="S143" i="32"/>
  <c r="AD143" i="32" s="1"/>
  <c r="A142" i="33"/>
  <c r="J142" i="33"/>
  <c r="H142" i="34"/>
  <c r="B142" i="34"/>
  <c r="F143" i="20"/>
  <c r="R143" i="20" s="1"/>
  <c r="G143" i="20"/>
  <c r="C144" i="20"/>
  <c r="I143" i="20"/>
  <c r="S143" i="20"/>
  <c r="AD143" i="20" s="1"/>
  <c r="J147" i="28"/>
  <c r="A147" i="28"/>
  <c r="F148" i="28"/>
  <c r="R148" i="28" s="1"/>
  <c r="C149" i="28"/>
  <c r="G148" i="28"/>
  <c r="I148" i="28"/>
  <c r="S148" i="28"/>
  <c r="AD148" i="28" s="1"/>
  <c r="C146" i="30"/>
  <c r="G145" i="30"/>
  <c r="I145" i="30"/>
  <c r="S145" i="30"/>
  <c r="AD145" i="30" s="1"/>
  <c r="F145" i="30"/>
  <c r="R145" i="30" s="1"/>
  <c r="B142" i="33"/>
  <c r="H142" i="33"/>
  <c r="G143" i="34"/>
  <c r="C144" i="34"/>
  <c r="I143" i="34"/>
  <c r="R143" i="34"/>
  <c r="S143" i="34"/>
  <c r="AD143" i="34" s="1"/>
  <c r="C144" i="29"/>
  <c r="G143" i="29"/>
  <c r="I143" i="29"/>
  <c r="F143" i="29"/>
  <c r="R143" i="29" s="1"/>
  <c r="S143" i="29"/>
  <c r="AD143" i="29" s="1"/>
  <c r="H144" i="30"/>
  <c r="B144" i="30"/>
  <c r="AL148" i="32"/>
  <c r="AM148" i="32"/>
  <c r="AK148" i="32"/>
  <c r="W149" i="32"/>
  <c r="L144" i="32"/>
  <c r="Q145" i="32" s="1"/>
  <c r="M144" i="32"/>
  <c r="U145" i="32"/>
  <c r="AK144" i="33"/>
  <c r="AM144" i="33"/>
  <c r="AL144" i="33"/>
  <c r="W145" i="33"/>
  <c r="L142" i="33"/>
  <c r="Q143" i="33" s="1"/>
  <c r="M142" i="33"/>
  <c r="U143" i="33"/>
  <c r="M146" i="35"/>
  <c r="L146" i="35"/>
  <c r="Q147" i="35" s="1"/>
  <c r="U147" i="35"/>
  <c r="AK155" i="35"/>
  <c r="AM155" i="35"/>
  <c r="AL155" i="35"/>
  <c r="W156" i="35"/>
  <c r="H143" i="35"/>
  <c r="B143" i="35"/>
  <c r="J143" i="35"/>
  <c r="A143" i="35"/>
  <c r="S144" i="35"/>
  <c r="AD144" i="35" s="1"/>
  <c r="R144" i="35"/>
  <c r="C145" i="35"/>
  <c r="G145" i="35" s="1"/>
  <c r="I144" i="35"/>
  <c r="A144" i="31"/>
  <c r="J144" i="31"/>
  <c r="H144" i="31"/>
  <c r="B144" i="31"/>
  <c r="F145" i="31"/>
  <c r="R145" i="31" s="1"/>
  <c r="C146" i="31"/>
  <c r="G146" i="31" s="1"/>
  <c r="I145" i="31"/>
  <c r="S145" i="31"/>
  <c r="AD145" i="31" s="1"/>
  <c r="AK145" i="31"/>
  <c r="AM145" i="31"/>
  <c r="AL145" i="31"/>
  <c r="W146" i="31"/>
  <c r="M145" i="31"/>
  <c r="L145" i="31"/>
  <c r="Q146" i="31" s="1"/>
  <c r="U148" i="31"/>
  <c r="U148" i="29"/>
  <c r="AK145" i="29"/>
  <c r="AM145" i="29"/>
  <c r="AL145" i="29"/>
  <c r="W146" i="29"/>
  <c r="L145" i="29"/>
  <c r="Q146" i="29" s="1"/>
  <c r="M145" i="29"/>
  <c r="AL174" i="28"/>
  <c r="AM174" i="28"/>
  <c r="AK174" i="28"/>
  <c r="W175" i="28"/>
  <c r="L144" i="28"/>
  <c r="Q145" i="28" s="1"/>
  <c r="M144" i="28"/>
  <c r="U145" i="28"/>
  <c r="AK149" i="20"/>
  <c r="AM149" i="20"/>
  <c r="AL149" i="20"/>
  <c r="W150" i="20"/>
  <c r="M142" i="20"/>
  <c r="L142" i="20"/>
  <c r="Q143" i="20" s="1"/>
  <c r="U143" i="20"/>
  <c r="AL143" i="30"/>
  <c r="AM143" i="30"/>
  <c r="AK143" i="30"/>
  <c r="W144" i="30"/>
  <c r="M143" i="30"/>
  <c r="L143" i="30"/>
  <c r="Q144" i="30" s="1"/>
  <c r="U153" i="30"/>
  <c r="AL152" i="34"/>
  <c r="AM152" i="34"/>
  <c r="AK152" i="34"/>
  <c r="W153" i="34"/>
  <c r="L144" i="34"/>
  <c r="Q145" i="34" s="1"/>
  <c r="M144" i="34"/>
  <c r="U145" i="34"/>
  <c r="H143" i="34" l="1"/>
  <c r="B143" i="34"/>
  <c r="A143" i="20"/>
  <c r="J143" i="20"/>
  <c r="A143" i="29"/>
  <c r="J143" i="29"/>
  <c r="A145" i="30"/>
  <c r="J145" i="30"/>
  <c r="A148" i="28"/>
  <c r="J148" i="28"/>
  <c r="F144" i="20"/>
  <c r="R144" i="20" s="1"/>
  <c r="G144" i="20"/>
  <c r="C145" i="20"/>
  <c r="I144" i="20"/>
  <c r="S144" i="20"/>
  <c r="AD144" i="20" s="1"/>
  <c r="A143" i="32"/>
  <c r="J143" i="32"/>
  <c r="A143" i="33"/>
  <c r="J143" i="33"/>
  <c r="R144" i="33"/>
  <c r="G144" i="33"/>
  <c r="S144" i="33"/>
  <c r="AD144" i="33" s="1"/>
  <c r="C145" i="33"/>
  <c r="I144" i="33"/>
  <c r="H143" i="29"/>
  <c r="B143" i="29"/>
  <c r="J143" i="34"/>
  <c r="A143" i="34"/>
  <c r="H145" i="30"/>
  <c r="B145" i="30"/>
  <c r="H148" i="28"/>
  <c r="B148" i="28"/>
  <c r="B143" i="20"/>
  <c r="H143" i="20"/>
  <c r="G144" i="32"/>
  <c r="S144" i="32"/>
  <c r="AD144" i="32" s="1"/>
  <c r="C145" i="32"/>
  <c r="I144" i="32"/>
  <c r="R144" i="32"/>
  <c r="G144" i="29"/>
  <c r="C145" i="29"/>
  <c r="I144" i="29"/>
  <c r="F144" i="29"/>
  <c r="R144" i="29" s="1"/>
  <c r="S144" i="29"/>
  <c r="AD144" i="29" s="1"/>
  <c r="C145" i="34"/>
  <c r="G144" i="34"/>
  <c r="S144" i="34"/>
  <c r="AD144" i="34" s="1"/>
  <c r="I144" i="34"/>
  <c r="R144" i="34"/>
  <c r="G146" i="30"/>
  <c r="C147" i="30"/>
  <c r="S146" i="30"/>
  <c r="AD146" i="30" s="1"/>
  <c r="I146" i="30"/>
  <c r="F146" i="30"/>
  <c r="R146" i="30" s="1"/>
  <c r="C150" i="28"/>
  <c r="G149" i="28"/>
  <c r="F149" i="28"/>
  <c r="R149" i="28" s="1"/>
  <c r="S149" i="28"/>
  <c r="AD149" i="28" s="1"/>
  <c r="I149" i="28"/>
  <c r="H143" i="32"/>
  <c r="B143" i="32"/>
  <c r="H143" i="33"/>
  <c r="B143" i="33"/>
  <c r="AK149" i="32"/>
  <c r="AM149" i="32"/>
  <c r="AL149" i="32"/>
  <c r="W150" i="32"/>
  <c r="L145" i="32"/>
  <c r="Q146" i="32" s="1"/>
  <c r="M145" i="32"/>
  <c r="U146" i="32"/>
  <c r="AK145" i="33"/>
  <c r="AM145" i="33"/>
  <c r="AL145" i="33"/>
  <c r="W146" i="33"/>
  <c r="M143" i="33"/>
  <c r="L143" i="33"/>
  <c r="Q144" i="33" s="1"/>
  <c r="U144" i="33"/>
  <c r="AK156" i="35"/>
  <c r="AL156" i="35"/>
  <c r="AM156" i="35"/>
  <c r="W157" i="35"/>
  <c r="M147" i="35"/>
  <c r="L147" i="35"/>
  <c r="Q148" i="35" s="1"/>
  <c r="U148" i="35"/>
  <c r="C146" i="35"/>
  <c r="G146" i="35" s="1"/>
  <c r="I145" i="35"/>
  <c r="S145" i="35"/>
  <c r="AD145" i="35" s="1"/>
  <c r="R145" i="35"/>
  <c r="A144" i="35"/>
  <c r="J144" i="35"/>
  <c r="H144" i="35"/>
  <c r="B144" i="35"/>
  <c r="J145" i="31"/>
  <c r="A145" i="31"/>
  <c r="F146" i="31"/>
  <c r="R146" i="31" s="1"/>
  <c r="C147" i="31"/>
  <c r="G147" i="31" s="1"/>
  <c r="I146" i="31"/>
  <c r="S146" i="31"/>
  <c r="AD146" i="31" s="1"/>
  <c r="H145" i="31"/>
  <c r="B145" i="31"/>
  <c r="AM146" i="31"/>
  <c r="AK146" i="31"/>
  <c r="AL146" i="31"/>
  <c r="W147" i="31"/>
  <c r="M146" i="31"/>
  <c r="L146" i="31"/>
  <c r="Q147" i="31" s="1"/>
  <c r="U149" i="31"/>
  <c r="AM146" i="29"/>
  <c r="AL146" i="29"/>
  <c r="AK146" i="29"/>
  <c r="W147" i="29"/>
  <c r="L146" i="29"/>
  <c r="Q147" i="29" s="1"/>
  <c r="M146" i="29"/>
  <c r="U149" i="29"/>
  <c r="L145" i="28"/>
  <c r="Q146" i="28" s="1"/>
  <c r="M145" i="28"/>
  <c r="U146" i="28"/>
  <c r="AM175" i="28"/>
  <c r="AK175" i="28"/>
  <c r="AL175" i="28"/>
  <c r="W176" i="28"/>
  <c r="AK150" i="20"/>
  <c r="AL150" i="20"/>
  <c r="AM150" i="20"/>
  <c r="W151" i="20"/>
  <c r="M143" i="20"/>
  <c r="L143" i="20"/>
  <c r="Q144" i="20" s="1"/>
  <c r="U144" i="20"/>
  <c r="AM144" i="30"/>
  <c r="AL144" i="30"/>
  <c r="AK144" i="30"/>
  <c r="W145" i="30"/>
  <c r="L144" i="30"/>
  <c r="Q145" i="30" s="1"/>
  <c r="M144" i="30"/>
  <c r="U154" i="30"/>
  <c r="AM153" i="34"/>
  <c r="AL153" i="34"/>
  <c r="AK153" i="34"/>
  <c r="W154" i="34"/>
  <c r="L145" i="34"/>
  <c r="Q146" i="34" s="1"/>
  <c r="M145" i="34"/>
  <c r="U146" i="34"/>
  <c r="H149" i="28" l="1"/>
  <c r="B149" i="28"/>
  <c r="A144" i="34"/>
  <c r="J144" i="34"/>
  <c r="H144" i="29"/>
  <c r="B144" i="29"/>
  <c r="J144" i="33"/>
  <c r="A144" i="33"/>
  <c r="H144" i="20"/>
  <c r="B144" i="20"/>
  <c r="A149" i="28"/>
  <c r="J149" i="28"/>
  <c r="F150" i="28"/>
  <c r="R150" i="28" s="1"/>
  <c r="G150" i="28"/>
  <c r="C151" i="28"/>
  <c r="S150" i="28"/>
  <c r="AD150" i="28" s="1"/>
  <c r="I150" i="28"/>
  <c r="G147" i="30"/>
  <c r="C148" i="30"/>
  <c r="I147" i="30"/>
  <c r="S147" i="30"/>
  <c r="AD147" i="30" s="1"/>
  <c r="F147" i="30"/>
  <c r="R147" i="30" s="1"/>
  <c r="H144" i="32"/>
  <c r="B144" i="32"/>
  <c r="C146" i="33"/>
  <c r="G145" i="33"/>
  <c r="I145" i="33"/>
  <c r="R145" i="33"/>
  <c r="S145" i="33"/>
  <c r="AD145" i="33" s="1"/>
  <c r="H146" i="30"/>
  <c r="B146" i="30"/>
  <c r="H144" i="34"/>
  <c r="B144" i="34"/>
  <c r="A144" i="29"/>
  <c r="J144" i="29"/>
  <c r="J144" i="32"/>
  <c r="A144" i="32"/>
  <c r="J144" i="20"/>
  <c r="A144" i="20"/>
  <c r="J146" i="30"/>
  <c r="A146" i="30"/>
  <c r="G145" i="34"/>
  <c r="C146" i="34"/>
  <c r="I145" i="34"/>
  <c r="S145" i="34"/>
  <c r="AD145" i="34" s="1"/>
  <c r="R145" i="34"/>
  <c r="C146" i="29"/>
  <c r="G145" i="29"/>
  <c r="S145" i="29"/>
  <c r="AD145" i="29" s="1"/>
  <c r="F145" i="29"/>
  <c r="R145" i="29" s="1"/>
  <c r="I145" i="29"/>
  <c r="I145" i="32"/>
  <c r="G145" i="32"/>
  <c r="R145" i="32"/>
  <c r="S145" i="32"/>
  <c r="AD145" i="32" s="1"/>
  <c r="C146" i="32"/>
  <c r="H144" i="33"/>
  <c r="B144" i="33"/>
  <c r="F145" i="20"/>
  <c r="R145" i="20" s="1"/>
  <c r="G145" i="20"/>
  <c r="C146" i="20"/>
  <c r="S145" i="20"/>
  <c r="AD145" i="20" s="1"/>
  <c r="I145" i="20"/>
  <c r="AM150" i="32"/>
  <c r="AL150" i="32"/>
  <c r="AK150" i="32"/>
  <c r="W151" i="32"/>
  <c r="L146" i="32"/>
  <c r="Q147" i="32" s="1"/>
  <c r="M146" i="32"/>
  <c r="U147" i="32"/>
  <c r="AK146" i="33"/>
  <c r="AM146" i="33"/>
  <c r="AL146" i="33"/>
  <c r="W147" i="33"/>
  <c r="L144" i="33"/>
  <c r="Q145" i="33" s="1"/>
  <c r="M144" i="33"/>
  <c r="U145" i="33"/>
  <c r="M148" i="35"/>
  <c r="L148" i="35"/>
  <c r="Q149" i="35" s="1"/>
  <c r="U149" i="35"/>
  <c r="AL157" i="35"/>
  <c r="AM157" i="35"/>
  <c r="AK157" i="35"/>
  <c r="W158" i="35"/>
  <c r="A145" i="35"/>
  <c r="J145" i="35"/>
  <c r="H145" i="35"/>
  <c r="B145" i="35"/>
  <c r="I146" i="35"/>
  <c r="C147" i="35"/>
  <c r="G147" i="35" s="1"/>
  <c r="S146" i="35"/>
  <c r="AD146" i="35" s="1"/>
  <c r="R146" i="35"/>
  <c r="B146" i="31"/>
  <c r="H146" i="31"/>
  <c r="A146" i="31"/>
  <c r="J146" i="31"/>
  <c r="F147" i="31"/>
  <c r="R147" i="31" s="1"/>
  <c r="C148" i="31"/>
  <c r="G148" i="31" s="1"/>
  <c r="I147" i="31"/>
  <c r="S147" i="31"/>
  <c r="AD147" i="31" s="1"/>
  <c r="AM147" i="31"/>
  <c r="AK147" i="31"/>
  <c r="AL147" i="31"/>
  <c r="W148" i="31"/>
  <c r="M147" i="31"/>
  <c r="L147" i="31"/>
  <c r="Q148" i="31" s="1"/>
  <c r="U150" i="31"/>
  <c r="AK147" i="29"/>
  <c r="AL147" i="29"/>
  <c r="AM147" i="29"/>
  <c r="W148" i="29"/>
  <c r="L147" i="29"/>
  <c r="Q148" i="29" s="1"/>
  <c r="M147" i="29"/>
  <c r="U150" i="29"/>
  <c r="AK176" i="28"/>
  <c r="AM176" i="28"/>
  <c r="AL176" i="28"/>
  <c r="W177" i="28"/>
  <c r="L146" i="28"/>
  <c r="Q147" i="28" s="1"/>
  <c r="M146" i="28"/>
  <c r="U147" i="28"/>
  <c r="AK151" i="20"/>
  <c r="AL151" i="20"/>
  <c r="AM151" i="20"/>
  <c r="W152" i="20"/>
  <c r="M144" i="20"/>
  <c r="L144" i="20"/>
  <c r="Q145" i="20" s="1"/>
  <c r="U145" i="20"/>
  <c r="AL145" i="30"/>
  <c r="AK145" i="30"/>
  <c r="AM145" i="30"/>
  <c r="W146" i="30"/>
  <c r="M145" i="30"/>
  <c r="L145" i="30"/>
  <c r="Q146" i="30" s="1"/>
  <c r="U155" i="30"/>
  <c r="AL154" i="34"/>
  <c r="AM154" i="34"/>
  <c r="AK154" i="34"/>
  <c r="W155" i="34"/>
  <c r="L146" i="34"/>
  <c r="Q147" i="34" s="1"/>
  <c r="M146" i="34"/>
  <c r="U147" i="34"/>
  <c r="A145" i="20" l="1"/>
  <c r="J145" i="20"/>
  <c r="A145" i="29"/>
  <c r="J145" i="29"/>
  <c r="G146" i="29"/>
  <c r="C147" i="29"/>
  <c r="I146" i="29"/>
  <c r="S146" i="29"/>
  <c r="AD146" i="29" s="1"/>
  <c r="F146" i="29"/>
  <c r="R146" i="29" s="1"/>
  <c r="C147" i="34"/>
  <c r="G146" i="34"/>
  <c r="R146" i="34"/>
  <c r="I146" i="34"/>
  <c r="S146" i="34"/>
  <c r="AD146" i="34" s="1"/>
  <c r="A147" i="30"/>
  <c r="J147" i="30"/>
  <c r="H145" i="34"/>
  <c r="B145" i="34"/>
  <c r="J145" i="33"/>
  <c r="A145" i="33"/>
  <c r="G148" i="30"/>
  <c r="C149" i="30"/>
  <c r="I148" i="30"/>
  <c r="S148" i="30"/>
  <c r="AD148" i="30" s="1"/>
  <c r="F148" i="30"/>
  <c r="R148" i="30" s="1"/>
  <c r="C152" i="28"/>
  <c r="G151" i="28"/>
  <c r="F151" i="28"/>
  <c r="R151" i="28" s="1"/>
  <c r="S151" i="28"/>
  <c r="AD151" i="28" s="1"/>
  <c r="I151" i="28"/>
  <c r="F146" i="20"/>
  <c r="R146" i="20" s="1"/>
  <c r="C147" i="20"/>
  <c r="G146" i="20"/>
  <c r="I146" i="20"/>
  <c r="S146" i="20"/>
  <c r="AD146" i="20" s="1"/>
  <c r="B145" i="32"/>
  <c r="H145" i="32"/>
  <c r="H145" i="33"/>
  <c r="B145" i="33"/>
  <c r="H147" i="30"/>
  <c r="B147" i="30"/>
  <c r="H150" i="28"/>
  <c r="B150" i="28"/>
  <c r="B145" i="20"/>
  <c r="H145" i="20"/>
  <c r="R146" i="32"/>
  <c r="S146" i="32"/>
  <c r="AD146" i="32" s="1"/>
  <c r="C147" i="32"/>
  <c r="G146" i="32"/>
  <c r="I146" i="32"/>
  <c r="J145" i="32"/>
  <c r="A145" i="32"/>
  <c r="H145" i="29"/>
  <c r="B145" i="29"/>
  <c r="J145" i="34"/>
  <c r="A145" i="34"/>
  <c r="S146" i="33"/>
  <c r="AD146" i="33" s="1"/>
  <c r="C147" i="33"/>
  <c r="G146" i="33"/>
  <c r="I146" i="33"/>
  <c r="R146" i="33"/>
  <c r="J150" i="28"/>
  <c r="A150" i="28"/>
  <c r="AL151" i="32"/>
  <c r="AK151" i="32"/>
  <c r="AM151" i="32"/>
  <c r="W152" i="32"/>
  <c r="M147" i="32"/>
  <c r="L147" i="32"/>
  <c r="Q148" i="32" s="1"/>
  <c r="U148" i="32"/>
  <c r="AM147" i="33"/>
  <c r="AL147" i="33"/>
  <c r="AK147" i="33"/>
  <c r="W148" i="33"/>
  <c r="M145" i="33"/>
  <c r="L145" i="33"/>
  <c r="Q146" i="33" s="1"/>
  <c r="U146" i="33"/>
  <c r="AM158" i="35"/>
  <c r="AL158" i="35"/>
  <c r="AK158" i="35"/>
  <c r="W159" i="35"/>
  <c r="L149" i="35"/>
  <c r="Q150" i="35" s="1"/>
  <c r="M149" i="35"/>
  <c r="U150" i="35"/>
  <c r="S147" i="35"/>
  <c r="AD147" i="35" s="1"/>
  <c r="R147" i="35"/>
  <c r="I147" i="35"/>
  <c r="C148" i="35"/>
  <c r="G148" i="35" s="1"/>
  <c r="H146" i="35"/>
  <c r="B146" i="35"/>
  <c r="J146" i="35"/>
  <c r="A146" i="35"/>
  <c r="A147" i="31"/>
  <c r="J147" i="31"/>
  <c r="F148" i="31"/>
  <c r="R148" i="31" s="1"/>
  <c r="C149" i="31"/>
  <c r="G149" i="31" s="1"/>
  <c r="I148" i="31"/>
  <c r="S148" i="31"/>
  <c r="AD148" i="31" s="1"/>
  <c r="B147" i="31"/>
  <c r="H147" i="31"/>
  <c r="AM148" i="31"/>
  <c r="AK148" i="31"/>
  <c r="AL148" i="31"/>
  <c r="W149" i="31"/>
  <c r="M148" i="31"/>
  <c r="L148" i="31"/>
  <c r="Q149" i="31" s="1"/>
  <c r="U151" i="31"/>
  <c r="AK148" i="29"/>
  <c r="AM148" i="29"/>
  <c r="AL148" i="29"/>
  <c r="W149" i="29"/>
  <c r="M148" i="29"/>
  <c r="L148" i="29"/>
  <c r="Q149" i="29" s="1"/>
  <c r="U151" i="29"/>
  <c r="L147" i="28"/>
  <c r="Q148" i="28" s="1"/>
  <c r="M147" i="28"/>
  <c r="U148" i="28"/>
  <c r="AL177" i="28"/>
  <c r="AK177" i="28"/>
  <c r="AM177" i="28"/>
  <c r="W178" i="28"/>
  <c r="AK152" i="20"/>
  <c r="AM152" i="20"/>
  <c r="AL152" i="20"/>
  <c r="W153" i="20"/>
  <c r="M145" i="20"/>
  <c r="L145" i="20"/>
  <c r="Q146" i="20" s="1"/>
  <c r="U146" i="20"/>
  <c r="AL146" i="30"/>
  <c r="AK146" i="30"/>
  <c r="AM146" i="30"/>
  <c r="W147" i="30"/>
  <c r="M146" i="30"/>
  <c r="L146" i="30"/>
  <c r="Q147" i="30" s="1"/>
  <c r="U156" i="30"/>
  <c r="L147" i="34"/>
  <c r="Q148" i="34" s="1"/>
  <c r="M147" i="34"/>
  <c r="U148" i="34"/>
  <c r="AK155" i="34"/>
  <c r="AM155" i="34"/>
  <c r="AL155" i="34"/>
  <c r="W156" i="34"/>
  <c r="A146" i="33" l="1"/>
  <c r="J146" i="33"/>
  <c r="I147" i="32"/>
  <c r="C148" i="32"/>
  <c r="G147" i="32"/>
  <c r="S147" i="32"/>
  <c r="AD147" i="32" s="1"/>
  <c r="R147" i="32"/>
  <c r="F147" i="20"/>
  <c r="R147" i="20" s="1"/>
  <c r="G147" i="20"/>
  <c r="C148" i="20"/>
  <c r="I147" i="20"/>
  <c r="S147" i="20"/>
  <c r="AD147" i="20" s="1"/>
  <c r="H146" i="33"/>
  <c r="B146" i="33"/>
  <c r="H151" i="28"/>
  <c r="B151" i="28"/>
  <c r="A148" i="30"/>
  <c r="J148" i="30"/>
  <c r="H146" i="34"/>
  <c r="B146" i="34"/>
  <c r="A146" i="29"/>
  <c r="J146" i="29"/>
  <c r="I147" i="33"/>
  <c r="C148" i="33"/>
  <c r="R147" i="33"/>
  <c r="G147" i="33"/>
  <c r="S147" i="33"/>
  <c r="AD147" i="33" s="1"/>
  <c r="J146" i="32"/>
  <c r="A146" i="32"/>
  <c r="J146" i="20"/>
  <c r="A146" i="20"/>
  <c r="A151" i="28"/>
  <c r="J151" i="28"/>
  <c r="F152" i="28"/>
  <c r="R152" i="28" s="1"/>
  <c r="C153" i="28"/>
  <c r="G152" i="28"/>
  <c r="I152" i="28"/>
  <c r="S152" i="28"/>
  <c r="AD152" i="28" s="1"/>
  <c r="C150" i="30"/>
  <c r="G149" i="30"/>
  <c r="I149" i="30"/>
  <c r="S149" i="30"/>
  <c r="AD149" i="30" s="1"/>
  <c r="F149" i="30"/>
  <c r="R149" i="30" s="1"/>
  <c r="G147" i="34"/>
  <c r="C148" i="34"/>
  <c r="I147" i="34"/>
  <c r="S147" i="34"/>
  <c r="AD147" i="34" s="1"/>
  <c r="R147" i="34"/>
  <c r="C148" i="29"/>
  <c r="G147" i="29"/>
  <c r="S147" i="29"/>
  <c r="AD147" i="29" s="1"/>
  <c r="F147" i="29"/>
  <c r="R147" i="29" s="1"/>
  <c r="I147" i="29"/>
  <c r="B146" i="32"/>
  <c r="H146" i="32"/>
  <c r="H146" i="20"/>
  <c r="B146" i="20"/>
  <c r="H148" i="30"/>
  <c r="B148" i="30"/>
  <c r="A146" i="34"/>
  <c r="J146" i="34"/>
  <c r="H146" i="29"/>
  <c r="B146" i="29"/>
  <c r="AK152" i="32"/>
  <c r="AM152" i="32"/>
  <c r="AL152" i="32"/>
  <c r="W153" i="32"/>
  <c r="M148" i="32"/>
  <c r="L148" i="32"/>
  <c r="Q149" i="32" s="1"/>
  <c r="U149" i="32"/>
  <c r="AL148" i="33"/>
  <c r="AM148" i="33"/>
  <c r="AK148" i="33"/>
  <c r="W149" i="33"/>
  <c r="L146" i="33"/>
  <c r="Q147" i="33" s="1"/>
  <c r="M146" i="33"/>
  <c r="U147" i="33"/>
  <c r="M150" i="35"/>
  <c r="L150" i="35"/>
  <c r="Q151" i="35" s="1"/>
  <c r="U151" i="35"/>
  <c r="AK159" i="35"/>
  <c r="AL159" i="35"/>
  <c r="AM159" i="35"/>
  <c r="W160" i="35"/>
  <c r="B147" i="35"/>
  <c r="H147" i="35"/>
  <c r="J147" i="35"/>
  <c r="A147" i="35"/>
  <c r="S148" i="35"/>
  <c r="AD148" i="35" s="1"/>
  <c r="R148" i="35"/>
  <c r="C149" i="35"/>
  <c r="G149" i="35" s="1"/>
  <c r="I148" i="35"/>
  <c r="H148" i="31"/>
  <c r="B148" i="31"/>
  <c r="A148" i="31"/>
  <c r="J148" i="31"/>
  <c r="F149" i="31"/>
  <c r="R149" i="31" s="1"/>
  <c r="C150" i="31"/>
  <c r="G150" i="31" s="1"/>
  <c r="S149" i="31"/>
  <c r="AD149" i="31" s="1"/>
  <c r="I149" i="31"/>
  <c r="AM149" i="31"/>
  <c r="AK149" i="31"/>
  <c r="AL149" i="31"/>
  <c r="W150" i="31"/>
  <c r="M149" i="31"/>
  <c r="L149" i="31"/>
  <c r="Q150" i="31" s="1"/>
  <c r="U152" i="31"/>
  <c r="AL149" i="29"/>
  <c r="AM149" i="29"/>
  <c r="AK149" i="29"/>
  <c r="W150" i="29"/>
  <c r="L149" i="29"/>
  <c r="Q150" i="29" s="1"/>
  <c r="M149" i="29"/>
  <c r="U152" i="29"/>
  <c r="AL178" i="28"/>
  <c r="AK178" i="28"/>
  <c r="AM178" i="28"/>
  <c r="W179" i="28"/>
  <c r="M148" i="28"/>
  <c r="L148" i="28"/>
  <c r="Q149" i="28" s="1"/>
  <c r="U149" i="28"/>
  <c r="AL153" i="20"/>
  <c r="AK153" i="20"/>
  <c r="AM153" i="20"/>
  <c r="W154" i="20"/>
  <c r="M146" i="20"/>
  <c r="L146" i="20"/>
  <c r="Q147" i="20" s="1"/>
  <c r="U147" i="20"/>
  <c r="AK147" i="30"/>
  <c r="AL147" i="30"/>
  <c r="AM147" i="30"/>
  <c r="W148" i="30"/>
  <c r="M147" i="30"/>
  <c r="L147" i="30"/>
  <c r="Q148" i="30" s="1"/>
  <c r="U157" i="30"/>
  <c r="AM156" i="34"/>
  <c r="AK156" i="34"/>
  <c r="AL156" i="34"/>
  <c r="W157" i="34"/>
  <c r="L148" i="34"/>
  <c r="Q149" i="34" s="1"/>
  <c r="M148" i="34"/>
  <c r="U149" i="34"/>
  <c r="H147" i="34" l="1"/>
  <c r="B147" i="34"/>
  <c r="H149" i="30"/>
  <c r="B149" i="30"/>
  <c r="H152" i="28"/>
  <c r="B152" i="28"/>
  <c r="I148" i="33"/>
  <c r="S148" i="33"/>
  <c r="AD148" i="33" s="1"/>
  <c r="C149" i="33"/>
  <c r="G148" i="33"/>
  <c r="R148" i="33"/>
  <c r="R148" i="32"/>
  <c r="C149" i="32"/>
  <c r="S148" i="32"/>
  <c r="AD148" i="32" s="1"/>
  <c r="I148" i="32"/>
  <c r="G148" i="32"/>
  <c r="G150" i="30"/>
  <c r="C151" i="30"/>
  <c r="S150" i="30"/>
  <c r="AD150" i="30" s="1"/>
  <c r="I150" i="30"/>
  <c r="F150" i="30"/>
  <c r="R150" i="30" s="1"/>
  <c r="C154" i="28"/>
  <c r="G153" i="28"/>
  <c r="F153" i="28"/>
  <c r="R153" i="28" s="1"/>
  <c r="I153" i="28"/>
  <c r="S153" i="28"/>
  <c r="AD153" i="28" s="1"/>
  <c r="A147" i="33"/>
  <c r="J147" i="33"/>
  <c r="A147" i="20"/>
  <c r="J147" i="20"/>
  <c r="A147" i="32"/>
  <c r="J147" i="32"/>
  <c r="H147" i="29"/>
  <c r="B147" i="29"/>
  <c r="J147" i="34"/>
  <c r="A147" i="34"/>
  <c r="B147" i="33"/>
  <c r="H147" i="33"/>
  <c r="F148" i="20"/>
  <c r="R148" i="20" s="1"/>
  <c r="G148" i="20"/>
  <c r="C149" i="20"/>
  <c r="S148" i="20"/>
  <c r="AD148" i="20" s="1"/>
  <c r="I148" i="20"/>
  <c r="J147" i="29"/>
  <c r="A147" i="29"/>
  <c r="G148" i="29"/>
  <c r="C149" i="29"/>
  <c r="S148" i="29"/>
  <c r="AD148" i="29" s="1"/>
  <c r="F148" i="29"/>
  <c r="R148" i="29" s="1"/>
  <c r="I148" i="29"/>
  <c r="C149" i="34"/>
  <c r="G148" i="34"/>
  <c r="R148" i="34"/>
  <c r="I148" i="34"/>
  <c r="S148" i="34"/>
  <c r="AD148" i="34" s="1"/>
  <c r="J149" i="30"/>
  <c r="A149" i="30"/>
  <c r="J152" i="28"/>
  <c r="A152" i="28"/>
  <c r="H147" i="20"/>
  <c r="B147" i="20"/>
  <c r="B147" i="32"/>
  <c r="H147" i="32"/>
  <c r="AM153" i="32"/>
  <c r="AL153" i="32"/>
  <c r="AK153" i="32"/>
  <c r="W154" i="32"/>
  <c r="L149" i="32"/>
  <c r="Q150" i="32" s="1"/>
  <c r="M149" i="32"/>
  <c r="U150" i="32"/>
  <c r="M147" i="33"/>
  <c r="L147" i="33"/>
  <c r="Q148" i="33" s="1"/>
  <c r="U148" i="33"/>
  <c r="AM149" i="33"/>
  <c r="AK149" i="33"/>
  <c r="AL149" i="33"/>
  <c r="W150" i="33"/>
  <c r="AK160" i="35"/>
  <c r="AL160" i="35"/>
  <c r="AM160" i="35"/>
  <c r="W161" i="35"/>
  <c r="L151" i="35"/>
  <c r="Q152" i="35" s="1"/>
  <c r="M151" i="35"/>
  <c r="U152" i="35"/>
  <c r="C150" i="35"/>
  <c r="G150" i="35" s="1"/>
  <c r="I149" i="35"/>
  <c r="S149" i="35"/>
  <c r="AD149" i="35" s="1"/>
  <c r="R149" i="35"/>
  <c r="A148" i="35"/>
  <c r="J148" i="35"/>
  <c r="H148" i="35"/>
  <c r="B148" i="35"/>
  <c r="F150" i="31"/>
  <c r="R150" i="31" s="1"/>
  <c r="C151" i="31"/>
  <c r="G151" i="31" s="1"/>
  <c r="I150" i="31"/>
  <c r="S150" i="31"/>
  <c r="AD150" i="31" s="1"/>
  <c r="H149" i="31"/>
  <c r="B149" i="31"/>
  <c r="A149" i="31"/>
  <c r="J149" i="31"/>
  <c r="AM150" i="31"/>
  <c r="AK150" i="31"/>
  <c r="AL150" i="31"/>
  <c r="W151" i="31"/>
  <c r="L150" i="31"/>
  <c r="Q151" i="31" s="1"/>
  <c r="M150" i="31"/>
  <c r="U153" i="31"/>
  <c r="AL150" i="29"/>
  <c r="AK150" i="29"/>
  <c r="AM150" i="29"/>
  <c r="W151" i="29"/>
  <c r="L150" i="29"/>
  <c r="Q151" i="29" s="1"/>
  <c r="M150" i="29"/>
  <c r="U153" i="29"/>
  <c r="M149" i="28"/>
  <c r="L149" i="28"/>
  <c r="Q150" i="28" s="1"/>
  <c r="U150" i="28"/>
  <c r="AL179" i="28"/>
  <c r="AM179" i="28"/>
  <c r="AK179" i="28"/>
  <c r="W180" i="28"/>
  <c r="AK154" i="20"/>
  <c r="AL154" i="20"/>
  <c r="AM154" i="20"/>
  <c r="W155" i="20"/>
  <c r="M147" i="20"/>
  <c r="L147" i="20"/>
  <c r="Q148" i="20" s="1"/>
  <c r="U148" i="20"/>
  <c r="AL148" i="30"/>
  <c r="AK148" i="30"/>
  <c r="AM148" i="30"/>
  <c r="W149" i="30"/>
  <c r="M148" i="30"/>
  <c r="L148" i="30"/>
  <c r="Q149" i="30" s="1"/>
  <c r="U158" i="30"/>
  <c r="AM157" i="34"/>
  <c r="AL157" i="34"/>
  <c r="AK157" i="34"/>
  <c r="W158" i="34"/>
  <c r="L149" i="34"/>
  <c r="Q150" i="34" s="1"/>
  <c r="M149" i="34"/>
  <c r="U150" i="34"/>
  <c r="G149" i="34" l="1"/>
  <c r="C150" i="34"/>
  <c r="I149" i="34"/>
  <c r="S149" i="34"/>
  <c r="AD149" i="34" s="1"/>
  <c r="R149" i="34"/>
  <c r="C150" i="29"/>
  <c r="G149" i="29"/>
  <c r="F149" i="29"/>
  <c r="R149" i="29" s="1"/>
  <c r="I149" i="29"/>
  <c r="S149" i="29"/>
  <c r="AD149" i="29" s="1"/>
  <c r="J148" i="20"/>
  <c r="A148" i="20"/>
  <c r="J150" i="30"/>
  <c r="A150" i="30"/>
  <c r="H148" i="32"/>
  <c r="B148" i="32"/>
  <c r="A148" i="34"/>
  <c r="J148" i="34"/>
  <c r="A148" i="29"/>
  <c r="J148" i="29"/>
  <c r="B148" i="29"/>
  <c r="H148" i="29"/>
  <c r="H153" i="28"/>
  <c r="B153" i="28"/>
  <c r="J148" i="32"/>
  <c r="A148" i="32"/>
  <c r="J148" i="33"/>
  <c r="A148" i="33"/>
  <c r="F149" i="20"/>
  <c r="R149" i="20" s="1"/>
  <c r="G149" i="20"/>
  <c r="C150" i="20"/>
  <c r="I149" i="20"/>
  <c r="S149" i="20"/>
  <c r="AD149" i="20" s="1"/>
  <c r="F154" i="28"/>
  <c r="R154" i="28" s="1"/>
  <c r="G154" i="28"/>
  <c r="C155" i="28"/>
  <c r="I154" i="28"/>
  <c r="S154" i="28"/>
  <c r="AD154" i="28" s="1"/>
  <c r="G151" i="30"/>
  <c r="C152" i="30"/>
  <c r="I151" i="30"/>
  <c r="S151" i="30"/>
  <c r="AD151" i="30" s="1"/>
  <c r="F151" i="30"/>
  <c r="R151" i="30" s="1"/>
  <c r="B148" i="33"/>
  <c r="H148" i="33"/>
  <c r="H148" i="34"/>
  <c r="B148" i="34"/>
  <c r="H148" i="20"/>
  <c r="B148" i="20"/>
  <c r="J153" i="28"/>
  <c r="A153" i="28"/>
  <c r="H150" i="30"/>
  <c r="B150" i="30"/>
  <c r="S149" i="32"/>
  <c r="AD149" i="32" s="1"/>
  <c r="I149" i="32"/>
  <c r="G149" i="32"/>
  <c r="R149" i="32"/>
  <c r="C150" i="32"/>
  <c r="G149" i="33"/>
  <c r="I149" i="33"/>
  <c r="S149" i="33"/>
  <c r="AD149" i="33" s="1"/>
  <c r="C150" i="33"/>
  <c r="R149" i="33"/>
  <c r="AL154" i="32"/>
  <c r="AM154" i="32"/>
  <c r="AK154" i="32"/>
  <c r="W155" i="32"/>
  <c r="M150" i="32"/>
  <c r="L150" i="32"/>
  <c r="Q151" i="32" s="1"/>
  <c r="U151" i="32"/>
  <c r="AL150" i="33"/>
  <c r="AK150" i="33"/>
  <c r="AM150" i="33"/>
  <c r="W151" i="33"/>
  <c r="M148" i="33"/>
  <c r="L148" i="33"/>
  <c r="Q149" i="33" s="1"/>
  <c r="U149" i="33"/>
  <c r="L152" i="35"/>
  <c r="Q153" i="35" s="1"/>
  <c r="M152" i="35"/>
  <c r="U153" i="35"/>
  <c r="AK161" i="35"/>
  <c r="AM161" i="35"/>
  <c r="AL161" i="35"/>
  <c r="W162" i="35"/>
  <c r="A149" i="35"/>
  <c r="J149" i="35"/>
  <c r="H149" i="35"/>
  <c r="B149" i="35"/>
  <c r="I150" i="35"/>
  <c r="C151" i="35"/>
  <c r="G151" i="35" s="1"/>
  <c r="S150" i="35"/>
  <c r="AD150" i="35" s="1"/>
  <c r="R150" i="35"/>
  <c r="A150" i="31"/>
  <c r="J150" i="31"/>
  <c r="F151" i="31"/>
  <c r="R151" i="31" s="1"/>
  <c r="C152" i="31"/>
  <c r="G152" i="31" s="1"/>
  <c r="I151" i="31"/>
  <c r="S151" i="31"/>
  <c r="AD151" i="31" s="1"/>
  <c r="B150" i="31"/>
  <c r="H150" i="31"/>
  <c r="AK151" i="31"/>
  <c r="AM151" i="31"/>
  <c r="AL151" i="31"/>
  <c r="W152" i="31"/>
  <c r="M151" i="31"/>
  <c r="L151" i="31"/>
  <c r="Q152" i="31" s="1"/>
  <c r="U154" i="31"/>
  <c r="AM151" i="29"/>
  <c r="AK151" i="29"/>
  <c r="AL151" i="29"/>
  <c r="W152" i="29"/>
  <c r="L151" i="29"/>
  <c r="Q152" i="29" s="1"/>
  <c r="M151" i="29"/>
  <c r="U154" i="29"/>
  <c r="AL180" i="28"/>
  <c r="AK180" i="28"/>
  <c r="AM180" i="28"/>
  <c r="W181" i="28"/>
  <c r="M150" i="28"/>
  <c r="L150" i="28"/>
  <c r="Q151" i="28" s="1"/>
  <c r="U151" i="28"/>
  <c r="AK155" i="20"/>
  <c r="AL155" i="20"/>
  <c r="AM155" i="20"/>
  <c r="W156" i="20"/>
  <c r="M148" i="20"/>
  <c r="L148" i="20"/>
  <c r="Q149" i="20" s="1"/>
  <c r="U149" i="20"/>
  <c r="AL149" i="30"/>
  <c r="AK149" i="30"/>
  <c r="AM149" i="30"/>
  <c r="W150" i="30"/>
  <c r="L149" i="30"/>
  <c r="Q150" i="30" s="1"/>
  <c r="M149" i="30"/>
  <c r="U159" i="30"/>
  <c r="AL158" i="34"/>
  <c r="AK158" i="34"/>
  <c r="AM158" i="34"/>
  <c r="W159" i="34"/>
  <c r="L150" i="34"/>
  <c r="Q151" i="34" s="1"/>
  <c r="M150" i="34"/>
  <c r="U151" i="34"/>
  <c r="A149" i="33" l="1"/>
  <c r="J149" i="33"/>
  <c r="H149" i="32"/>
  <c r="B149" i="32"/>
  <c r="G152" i="30"/>
  <c r="C153" i="30"/>
  <c r="S152" i="30"/>
  <c r="AD152" i="30" s="1"/>
  <c r="I152" i="30"/>
  <c r="F152" i="30"/>
  <c r="R152" i="30" s="1"/>
  <c r="C156" i="28"/>
  <c r="F155" i="28"/>
  <c r="R155" i="28" s="1"/>
  <c r="G155" i="28"/>
  <c r="S155" i="28"/>
  <c r="AD155" i="28" s="1"/>
  <c r="I155" i="28"/>
  <c r="J149" i="20"/>
  <c r="A149" i="20"/>
  <c r="H149" i="33"/>
  <c r="B149" i="33"/>
  <c r="A149" i="32"/>
  <c r="J149" i="32"/>
  <c r="B151" i="30"/>
  <c r="H151" i="30"/>
  <c r="H154" i="28"/>
  <c r="B154" i="28"/>
  <c r="F150" i="20"/>
  <c r="R150" i="20" s="1"/>
  <c r="C151" i="20"/>
  <c r="G150" i="20"/>
  <c r="I150" i="20"/>
  <c r="S150" i="20"/>
  <c r="AD150" i="20" s="1"/>
  <c r="H149" i="29"/>
  <c r="B149" i="29"/>
  <c r="A149" i="34"/>
  <c r="J149" i="34"/>
  <c r="S150" i="33"/>
  <c r="AD150" i="33" s="1"/>
  <c r="C151" i="33"/>
  <c r="R150" i="33"/>
  <c r="G150" i="33"/>
  <c r="I150" i="33"/>
  <c r="G150" i="32"/>
  <c r="I150" i="32"/>
  <c r="S150" i="32"/>
  <c r="AD150" i="32" s="1"/>
  <c r="C151" i="32"/>
  <c r="R150" i="32"/>
  <c r="H149" i="20"/>
  <c r="B149" i="20"/>
  <c r="G150" i="29"/>
  <c r="C151" i="29"/>
  <c r="I150" i="29"/>
  <c r="F150" i="29"/>
  <c r="R150" i="29" s="1"/>
  <c r="S150" i="29"/>
  <c r="AD150" i="29" s="1"/>
  <c r="C151" i="34"/>
  <c r="G150" i="34"/>
  <c r="S150" i="34"/>
  <c r="AD150" i="34" s="1"/>
  <c r="I150" i="34"/>
  <c r="R150" i="34"/>
  <c r="A151" i="30"/>
  <c r="J151" i="30"/>
  <c r="J154" i="28"/>
  <c r="A154" i="28"/>
  <c r="A149" i="29"/>
  <c r="J149" i="29"/>
  <c r="H149" i="34"/>
  <c r="B149" i="34"/>
  <c r="AL155" i="32"/>
  <c r="AK155" i="32"/>
  <c r="AM155" i="32"/>
  <c r="W156" i="32"/>
  <c r="L151" i="32"/>
  <c r="Q152" i="32" s="1"/>
  <c r="M151" i="32"/>
  <c r="U152" i="32"/>
  <c r="AL151" i="33"/>
  <c r="AM151" i="33"/>
  <c r="AK151" i="33"/>
  <c r="W152" i="33"/>
  <c r="M149" i="33"/>
  <c r="L149" i="33"/>
  <c r="Q150" i="33" s="1"/>
  <c r="U150" i="33"/>
  <c r="AL162" i="35"/>
  <c r="AM162" i="35"/>
  <c r="AK162" i="35"/>
  <c r="W163" i="35"/>
  <c r="M153" i="35"/>
  <c r="L153" i="35"/>
  <c r="Q154" i="35" s="1"/>
  <c r="U154" i="35"/>
  <c r="S151" i="35"/>
  <c r="AD151" i="35" s="1"/>
  <c r="R151" i="35"/>
  <c r="I151" i="35"/>
  <c r="C152" i="35"/>
  <c r="G152" i="35" s="1"/>
  <c r="H150" i="35"/>
  <c r="B150" i="35"/>
  <c r="J150" i="35"/>
  <c r="A150" i="35"/>
  <c r="H151" i="31"/>
  <c r="B151" i="31"/>
  <c r="J151" i="31"/>
  <c r="A151" i="31"/>
  <c r="F152" i="31"/>
  <c r="R152" i="31" s="1"/>
  <c r="C153" i="31"/>
  <c r="G153" i="31" s="1"/>
  <c r="S152" i="31"/>
  <c r="AD152" i="31" s="1"/>
  <c r="I152" i="31"/>
  <c r="AM152" i="31"/>
  <c r="AK152" i="31"/>
  <c r="AL152" i="31"/>
  <c r="W153" i="31"/>
  <c r="M152" i="31"/>
  <c r="L152" i="31"/>
  <c r="Q153" i="31" s="1"/>
  <c r="U155" i="31"/>
  <c r="AM152" i="29"/>
  <c r="AK152" i="29"/>
  <c r="AL152" i="29"/>
  <c r="W153" i="29"/>
  <c r="L152" i="29"/>
  <c r="Q153" i="29" s="1"/>
  <c r="M152" i="29"/>
  <c r="U155" i="29"/>
  <c r="L151" i="28"/>
  <c r="Q152" i="28" s="1"/>
  <c r="M151" i="28"/>
  <c r="U152" i="28"/>
  <c r="AK181" i="28"/>
  <c r="AL181" i="28"/>
  <c r="AM181" i="28"/>
  <c r="W182" i="28"/>
  <c r="AL156" i="20"/>
  <c r="AM156" i="20"/>
  <c r="AK156" i="20"/>
  <c r="W157" i="20"/>
  <c r="M149" i="20"/>
  <c r="L149" i="20"/>
  <c r="Q150" i="20" s="1"/>
  <c r="U150" i="20"/>
  <c r="AK150" i="30"/>
  <c r="AL150" i="30"/>
  <c r="AM150" i="30"/>
  <c r="W151" i="30"/>
  <c r="M150" i="30"/>
  <c r="L150" i="30"/>
  <c r="Q151" i="30" s="1"/>
  <c r="U160" i="30"/>
  <c r="AK159" i="34"/>
  <c r="AM159" i="34"/>
  <c r="AL159" i="34"/>
  <c r="W160" i="34"/>
  <c r="L151" i="34"/>
  <c r="Q152" i="34" s="1"/>
  <c r="M151" i="34"/>
  <c r="U152" i="34"/>
  <c r="B150" i="34" l="1"/>
  <c r="H150" i="34"/>
  <c r="J150" i="29"/>
  <c r="A150" i="29"/>
  <c r="J150" i="32"/>
  <c r="A150" i="32"/>
  <c r="J150" i="20"/>
  <c r="A150" i="20"/>
  <c r="H155" i="28"/>
  <c r="B155" i="28"/>
  <c r="J152" i="30"/>
  <c r="A152" i="30"/>
  <c r="G151" i="34"/>
  <c r="C152" i="34"/>
  <c r="I151" i="34"/>
  <c r="R151" i="34"/>
  <c r="S151" i="34"/>
  <c r="AD151" i="34" s="1"/>
  <c r="C152" i="29"/>
  <c r="G151" i="29"/>
  <c r="F151" i="29"/>
  <c r="R151" i="29" s="1"/>
  <c r="S151" i="29"/>
  <c r="AD151" i="29" s="1"/>
  <c r="I151" i="29"/>
  <c r="H150" i="32"/>
  <c r="B150" i="32"/>
  <c r="I151" i="33"/>
  <c r="C152" i="33"/>
  <c r="R151" i="33"/>
  <c r="G151" i="33"/>
  <c r="S151" i="33"/>
  <c r="AD151" i="33" s="1"/>
  <c r="H150" i="20"/>
  <c r="B150" i="20"/>
  <c r="A150" i="34"/>
  <c r="J150" i="34"/>
  <c r="H150" i="29"/>
  <c r="B150" i="29"/>
  <c r="I151" i="32"/>
  <c r="S151" i="32"/>
  <c r="AD151" i="32" s="1"/>
  <c r="R151" i="32"/>
  <c r="C152" i="32"/>
  <c r="G151" i="32"/>
  <c r="A150" i="33"/>
  <c r="J150" i="33"/>
  <c r="F151" i="20"/>
  <c r="R151" i="20" s="1"/>
  <c r="G151" i="20"/>
  <c r="C152" i="20"/>
  <c r="I151" i="20"/>
  <c r="S151" i="20"/>
  <c r="AD151" i="20" s="1"/>
  <c r="J155" i="28"/>
  <c r="A155" i="28"/>
  <c r="F156" i="28"/>
  <c r="R156" i="28" s="1"/>
  <c r="C157" i="28"/>
  <c r="G156" i="28"/>
  <c r="I156" i="28"/>
  <c r="S156" i="28"/>
  <c r="AD156" i="28" s="1"/>
  <c r="C154" i="30"/>
  <c r="G153" i="30"/>
  <c r="I153" i="30"/>
  <c r="S153" i="30"/>
  <c r="AD153" i="30" s="1"/>
  <c r="F153" i="30"/>
  <c r="R153" i="30" s="1"/>
  <c r="H150" i="33"/>
  <c r="B150" i="33"/>
  <c r="B152" i="30"/>
  <c r="H152" i="30"/>
  <c r="L152" i="32"/>
  <c r="Q153" i="32" s="1"/>
  <c r="M152" i="32"/>
  <c r="U153" i="32"/>
  <c r="AM156" i="32"/>
  <c r="AK156" i="32"/>
  <c r="AL156" i="32"/>
  <c r="W157" i="32"/>
  <c r="AK152" i="33"/>
  <c r="AL152" i="33"/>
  <c r="AM152" i="33"/>
  <c r="W153" i="33"/>
  <c r="M150" i="33"/>
  <c r="L150" i="33"/>
  <c r="Q151" i="33" s="1"/>
  <c r="U151" i="33"/>
  <c r="L154" i="35"/>
  <c r="Q155" i="35" s="1"/>
  <c r="M154" i="35"/>
  <c r="U155" i="35"/>
  <c r="AM163" i="35"/>
  <c r="AK163" i="35"/>
  <c r="AL163" i="35"/>
  <c r="W164" i="35"/>
  <c r="B151" i="35"/>
  <c r="H151" i="35"/>
  <c r="J151" i="35"/>
  <c r="A151" i="35"/>
  <c r="S152" i="35"/>
  <c r="AD152" i="35" s="1"/>
  <c r="R152" i="35"/>
  <c r="C153" i="35"/>
  <c r="G153" i="35" s="1"/>
  <c r="I152" i="35"/>
  <c r="F153" i="31"/>
  <c r="R153" i="31" s="1"/>
  <c r="C154" i="31"/>
  <c r="G154" i="31" s="1"/>
  <c r="S153" i="31"/>
  <c r="AD153" i="31" s="1"/>
  <c r="I153" i="31"/>
  <c r="H152" i="31"/>
  <c r="B152" i="31"/>
  <c r="J152" i="31"/>
  <c r="A152" i="31"/>
  <c r="AM153" i="31"/>
  <c r="AK153" i="31"/>
  <c r="AL153" i="31"/>
  <c r="W154" i="31"/>
  <c r="L153" i="31"/>
  <c r="Q154" i="31" s="1"/>
  <c r="M153" i="31"/>
  <c r="U156" i="31"/>
  <c r="U156" i="29"/>
  <c r="AK153" i="29"/>
  <c r="AM153" i="29"/>
  <c r="AL153" i="29"/>
  <c r="W154" i="29"/>
  <c r="L153" i="29"/>
  <c r="Q154" i="29" s="1"/>
  <c r="M153" i="29"/>
  <c r="M152" i="28"/>
  <c r="L152" i="28"/>
  <c r="Q153" i="28" s="1"/>
  <c r="U153" i="28"/>
  <c r="AL182" i="28"/>
  <c r="AM182" i="28"/>
  <c r="AK182" i="28"/>
  <c r="W183" i="28"/>
  <c r="AK157" i="20"/>
  <c r="AM157" i="20"/>
  <c r="AL157" i="20"/>
  <c r="W158" i="20"/>
  <c r="M150" i="20"/>
  <c r="L150" i="20"/>
  <c r="Q151" i="20" s="1"/>
  <c r="U151" i="20"/>
  <c r="AM151" i="30"/>
  <c r="AK151" i="30"/>
  <c r="AL151" i="30"/>
  <c r="W152" i="30"/>
  <c r="L151" i="30"/>
  <c r="Q152" i="30" s="1"/>
  <c r="M151" i="30"/>
  <c r="U161" i="30"/>
  <c r="AM160" i="34"/>
  <c r="AL160" i="34"/>
  <c r="AK160" i="34"/>
  <c r="W161" i="34"/>
  <c r="L152" i="34"/>
  <c r="Q153" i="34" s="1"/>
  <c r="M152" i="34"/>
  <c r="U153" i="34"/>
  <c r="B153" i="30" l="1"/>
  <c r="H153" i="30"/>
  <c r="H156" i="28"/>
  <c r="B156" i="28"/>
  <c r="H151" i="20"/>
  <c r="B151" i="20"/>
  <c r="B151" i="32"/>
  <c r="H151" i="32"/>
  <c r="J151" i="32"/>
  <c r="A151" i="32"/>
  <c r="B151" i="33"/>
  <c r="H151" i="33"/>
  <c r="G154" i="30"/>
  <c r="C155" i="30"/>
  <c r="I154" i="30"/>
  <c r="S154" i="30"/>
  <c r="AD154" i="30" s="1"/>
  <c r="F154" i="30"/>
  <c r="R154" i="30" s="1"/>
  <c r="C158" i="28"/>
  <c r="G157" i="28"/>
  <c r="F157" i="28"/>
  <c r="R157" i="28" s="1"/>
  <c r="I157" i="28"/>
  <c r="S157" i="28"/>
  <c r="AD157" i="28" s="1"/>
  <c r="C153" i="32"/>
  <c r="S152" i="32"/>
  <c r="AD152" i="32" s="1"/>
  <c r="R152" i="32"/>
  <c r="I152" i="32"/>
  <c r="G152" i="32"/>
  <c r="H151" i="29"/>
  <c r="B151" i="29"/>
  <c r="J151" i="34"/>
  <c r="A151" i="34"/>
  <c r="A151" i="20"/>
  <c r="J151" i="20"/>
  <c r="G152" i="33"/>
  <c r="R152" i="33"/>
  <c r="I152" i="33"/>
  <c r="S152" i="33"/>
  <c r="AD152" i="33" s="1"/>
  <c r="C153" i="33"/>
  <c r="J151" i="29"/>
  <c r="A151" i="29"/>
  <c r="G152" i="29"/>
  <c r="C153" i="29"/>
  <c r="S152" i="29"/>
  <c r="AD152" i="29" s="1"/>
  <c r="I152" i="29"/>
  <c r="F152" i="29"/>
  <c r="R152" i="29" s="1"/>
  <c r="C153" i="34"/>
  <c r="G152" i="34"/>
  <c r="R152" i="34"/>
  <c r="I152" i="34"/>
  <c r="S152" i="34"/>
  <c r="AD152" i="34" s="1"/>
  <c r="J153" i="30"/>
  <c r="A153" i="30"/>
  <c r="J156" i="28"/>
  <c r="A156" i="28"/>
  <c r="F152" i="20"/>
  <c r="R152" i="20" s="1"/>
  <c r="G152" i="20"/>
  <c r="C153" i="20"/>
  <c r="I152" i="20"/>
  <c r="S152" i="20"/>
  <c r="AD152" i="20" s="1"/>
  <c r="A151" i="33"/>
  <c r="J151" i="33"/>
  <c r="H151" i="34"/>
  <c r="B151" i="34"/>
  <c r="AL157" i="32"/>
  <c r="AK157" i="32"/>
  <c r="AM157" i="32"/>
  <c r="W158" i="32"/>
  <c r="M153" i="32"/>
  <c r="L153" i="32"/>
  <c r="Q154" i="32" s="1"/>
  <c r="U154" i="32"/>
  <c r="L151" i="33"/>
  <c r="Q152" i="33" s="1"/>
  <c r="M151" i="33"/>
  <c r="U152" i="33"/>
  <c r="AK153" i="33"/>
  <c r="AM153" i="33"/>
  <c r="AL153" i="33"/>
  <c r="W154" i="33"/>
  <c r="L155" i="35"/>
  <c r="Q156" i="35" s="1"/>
  <c r="M155" i="35"/>
  <c r="U156" i="35"/>
  <c r="AK164" i="35"/>
  <c r="AM164" i="35"/>
  <c r="AL164" i="35"/>
  <c r="W165" i="35"/>
  <c r="C154" i="35"/>
  <c r="G154" i="35" s="1"/>
  <c r="I153" i="35"/>
  <c r="S153" i="35"/>
  <c r="AD153" i="35" s="1"/>
  <c r="R153" i="35"/>
  <c r="A152" i="35"/>
  <c r="J152" i="35"/>
  <c r="H152" i="35"/>
  <c r="B152" i="35"/>
  <c r="F154" i="31"/>
  <c r="R154" i="31" s="1"/>
  <c r="C155" i="31"/>
  <c r="G155" i="31" s="1"/>
  <c r="I154" i="31"/>
  <c r="S154" i="31"/>
  <c r="AD154" i="31" s="1"/>
  <c r="B153" i="31"/>
  <c r="H153" i="31"/>
  <c r="J153" i="31"/>
  <c r="A153" i="31"/>
  <c r="AM154" i="31"/>
  <c r="AK154" i="31"/>
  <c r="AL154" i="31"/>
  <c r="W155" i="31"/>
  <c r="M154" i="31"/>
  <c r="L154" i="31"/>
  <c r="Q155" i="31" s="1"/>
  <c r="U157" i="31"/>
  <c r="U157" i="29"/>
  <c r="AM154" i="29"/>
  <c r="AK154" i="29"/>
  <c r="AL154" i="29"/>
  <c r="W155" i="29"/>
  <c r="L154" i="29"/>
  <c r="Q155" i="29" s="1"/>
  <c r="M154" i="29"/>
  <c r="M153" i="28"/>
  <c r="L153" i="28"/>
  <c r="Q154" i="28" s="1"/>
  <c r="U154" i="28"/>
  <c r="AK183" i="28"/>
  <c r="AM183" i="28"/>
  <c r="AL183" i="28"/>
  <c r="W184" i="28"/>
  <c r="AL158" i="20"/>
  <c r="AM158" i="20"/>
  <c r="AK158" i="20"/>
  <c r="W159" i="20"/>
  <c r="M151" i="20"/>
  <c r="L151" i="20"/>
  <c r="Q152" i="20" s="1"/>
  <c r="U152" i="20"/>
  <c r="AL152" i="30"/>
  <c r="AK152" i="30"/>
  <c r="AM152" i="30"/>
  <c r="W153" i="30"/>
  <c r="L152" i="30"/>
  <c r="Q153" i="30" s="1"/>
  <c r="M152" i="30"/>
  <c r="U162" i="30"/>
  <c r="AK161" i="34"/>
  <c r="AM161" i="34"/>
  <c r="AL161" i="34"/>
  <c r="W162" i="34"/>
  <c r="L153" i="34"/>
  <c r="Q154" i="34" s="1"/>
  <c r="M153" i="34"/>
  <c r="U154" i="34"/>
  <c r="B152" i="20" l="1"/>
  <c r="H152" i="20"/>
  <c r="J152" i="29"/>
  <c r="A152" i="29"/>
  <c r="J152" i="33"/>
  <c r="A152" i="33"/>
  <c r="H152" i="34"/>
  <c r="B152" i="34"/>
  <c r="H152" i="32"/>
  <c r="B152" i="32"/>
  <c r="R153" i="32"/>
  <c r="S153" i="32"/>
  <c r="AD153" i="32" s="1"/>
  <c r="I153" i="32"/>
  <c r="G153" i="32"/>
  <c r="C154" i="32"/>
  <c r="H157" i="28"/>
  <c r="B157" i="28"/>
  <c r="A154" i="30"/>
  <c r="J154" i="30"/>
  <c r="A152" i="20"/>
  <c r="J152" i="20"/>
  <c r="G153" i="34"/>
  <c r="C154" i="34"/>
  <c r="I153" i="34"/>
  <c r="S153" i="34"/>
  <c r="AD153" i="34" s="1"/>
  <c r="R153" i="34"/>
  <c r="C154" i="29"/>
  <c r="G153" i="29"/>
  <c r="F153" i="29"/>
  <c r="R153" i="29" s="1"/>
  <c r="I153" i="29"/>
  <c r="S153" i="29"/>
  <c r="AD153" i="29" s="1"/>
  <c r="R153" i="33"/>
  <c r="G153" i="33"/>
  <c r="I153" i="33"/>
  <c r="S153" i="33"/>
  <c r="AD153" i="33" s="1"/>
  <c r="C154" i="33"/>
  <c r="H152" i="33"/>
  <c r="B152" i="33"/>
  <c r="J152" i="32"/>
  <c r="A152" i="32"/>
  <c r="F158" i="28"/>
  <c r="R158" i="28" s="1"/>
  <c r="G158" i="28"/>
  <c r="C159" i="28"/>
  <c r="S158" i="28"/>
  <c r="AD158" i="28" s="1"/>
  <c r="I158" i="28"/>
  <c r="G155" i="30"/>
  <c r="C156" i="30"/>
  <c r="I155" i="30"/>
  <c r="S155" i="30"/>
  <c r="AD155" i="30" s="1"/>
  <c r="F155" i="30"/>
  <c r="R155" i="30" s="1"/>
  <c r="F153" i="20"/>
  <c r="R153" i="20" s="1"/>
  <c r="G153" i="20"/>
  <c r="C154" i="20"/>
  <c r="I153" i="20"/>
  <c r="S153" i="20"/>
  <c r="AD153" i="20" s="1"/>
  <c r="A152" i="34"/>
  <c r="J152" i="34"/>
  <c r="B152" i="29"/>
  <c r="H152" i="29"/>
  <c r="A157" i="28"/>
  <c r="J157" i="28"/>
  <c r="B154" i="30"/>
  <c r="H154" i="30"/>
  <c r="M154" i="32"/>
  <c r="L154" i="32"/>
  <c r="Q155" i="32" s="1"/>
  <c r="U155" i="32"/>
  <c r="AL158" i="32"/>
  <c r="AM158" i="32"/>
  <c r="AK158" i="32"/>
  <c r="W159" i="32"/>
  <c r="AK154" i="33"/>
  <c r="AL154" i="33"/>
  <c r="AM154" i="33"/>
  <c r="W155" i="33"/>
  <c r="M152" i="33"/>
  <c r="L152" i="33"/>
  <c r="Q153" i="33" s="1"/>
  <c r="U153" i="33"/>
  <c r="M156" i="35"/>
  <c r="L156" i="35"/>
  <c r="Q157" i="35" s="1"/>
  <c r="U157" i="35"/>
  <c r="AK165" i="35"/>
  <c r="AL165" i="35"/>
  <c r="AM165" i="35"/>
  <c r="W166" i="35"/>
  <c r="A153" i="35"/>
  <c r="J153" i="35"/>
  <c r="H153" i="35"/>
  <c r="B153" i="35"/>
  <c r="I154" i="35"/>
  <c r="S154" i="35"/>
  <c r="AD154" i="35" s="1"/>
  <c r="R154" i="35"/>
  <c r="C155" i="35"/>
  <c r="G155" i="35" s="1"/>
  <c r="J154" i="31"/>
  <c r="A154" i="31"/>
  <c r="F155" i="31"/>
  <c r="R155" i="31" s="1"/>
  <c r="C156" i="31"/>
  <c r="G156" i="31" s="1"/>
  <c r="I155" i="31"/>
  <c r="S155" i="31"/>
  <c r="AD155" i="31" s="1"/>
  <c r="H154" i="31"/>
  <c r="B154" i="31"/>
  <c r="AK155" i="31"/>
  <c r="AM155" i="31"/>
  <c r="AL155" i="31"/>
  <c r="W156" i="31"/>
  <c r="M155" i="31"/>
  <c r="L155" i="31"/>
  <c r="Q156" i="31" s="1"/>
  <c r="U158" i="31"/>
  <c r="AK155" i="29"/>
  <c r="AL155" i="29"/>
  <c r="AM155" i="29"/>
  <c r="W156" i="29"/>
  <c r="L155" i="29"/>
  <c r="Q156" i="29" s="1"/>
  <c r="M155" i="29"/>
  <c r="U158" i="29"/>
  <c r="M154" i="28"/>
  <c r="L154" i="28"/>
  <c r="Q155" i="28" s="1"/>
  <c r="U155" i="28"/>
  <c r="AL184" i="28"/>
  <c r="AK184" i="28"/>
  <c r="AM184" i="28"/>
  <c r="W185" i="28"/>
  <c r="AM159" i="20"/>
  <c r="AK159" i="20"/>
  <c r="AL159" i="20"/>
  <c r="W160" i="20"/>
  <c r="M152" i="20"/>
  <c r="L152" i="20"/>
  <c r="Q153" i="20" s="1"/>
  <c r="U153" i="20"/>
  <c r="AL153" i="30"/>
  <c r="AK153" i="30"/>
  <c r="AM153" i="30"/>
  <c r="W154" i="30"/>
  <c r="M153" i="30"/>
  <c r="L153" i="30"/>
  <c r="Q154" i="30" s="1"/>
  <c r="U163" i="30"/>
  <c r="L154" i="34"/>
  <c r="Q155" i="34" s="1"/>
  <c r="M154" i="34"/>
  <c r="U155" i="34"/>
  <c r="AK162" i="34"/>
  <c r="AM162" i="34"/>
  <c r="AL162" i="34"/>
  <c r="W163" i="34"/>
  <c r="H153" i="20" l="1"/>
  <c r="B153" i="20"/>
  <c r="A155" i="30"/>
  <c r="J155" i="30"/>
  <c r="C155" i="33"/>
  <c r="R154" i="33"/>
  <c r="G154" i="33"/>
  <c r="I154" i="33"/>
  <c r="S154" i="33"/>
  <c r="AD154" i="33" s="1"/>
  <c r="H153" i="29"/>
  <c r="B153" i="29"/>
  <c r="J153" i="34"/>
  <c r="A153" i="34"/>
  <c r="G156" i="30"/>
  <c r="C157" i="30"/>
  <c r="I156" i="30"/>
  <c r="S156" i="30"/>
  <c r="AD156" i="30" s="1"/>
  <c r="C160" i="28"/>
  <c r="G159" i="28"/>
  <c r="F159" i="28"/>
  <c r="R159" i="28" s="1"/>
  <c r="S159" i="28"/>
  <c r="AD159" i="28" s="1"/>
  <c r="I159" i="28"/>
  <c r="G154" i="29"/>
  <c r="C155" i="29"/>
  <c r="F154" i="29"/>
  <c r="R154" i="29" s="1"/>
  <c r="I154" i="29"/>
  <c r="S154" i="29"/>
  <c r="AD154" i="29" s="1"/>
  <c r="C155" i="34"/>
  <c r="G154" i="34"/>
  <c r="S154" i="34"/>
  <c r="AD154" i="34" s="1"/>
  <c r="I154" i="34"/>
  <c r="R154" i="34"/>
  <c r="S154" i="32"/>
  <c r="AD154" i="32" s="1"/>
  <c r="R154" i="32"/>
  <c r="I154" i="32"/>
  <c r="G154" i="32"/>
  <c r="C155" i="32"/>
  <c r="A153" i="20"/>
  <c r="J153" i="20"/>
  <c r="H155" i="30"/>
  <c r="B155" i="30"/>
  <c r="H158" i="28"/>
  <c r="B158" i="28"/>
  <c r="A153" i="33"/>
  <c r="J153" i="33"/>
  <c r="A153" i="29"/>
  <c r="J153" i="29"/>
  <c r="H153" i="34"/>
  <c r="B153" i="34"/>
  <c r="B153" i="32"/>
  <c r="H153" i="32"/>
  <c r="F154" i="20"/>
  <c r="R154" i="20" s="1"/>
  <c r="C155" i="20"/>
  <c r="G154" i="20"/>
  <c r="I154" i="20"/>
  <c r="S154" i="20"/>
  <c r="AD154" i="20" s="1"/>
  <c r="A158" i="28"/>
  <c r="J158" i="28"/>
  <c r="B153" i="33"/>
  <c r="H153" i="33"/>
  <c r="J153" i="32"/>
  <c r="A153" i="32"/>
  <c r="M155" i="32"/>
  <c r="L155" i="32"/>
  <c r="Q156" i="32" s="1"/>
  <c r="U156" i="32"/>
  <c r="AK159" i="32"/>
  <c r="AM159" i="32"/>
  <c r="AL159" i="32"/>
  <c r="W160" i="32"/>
  <c r="AM155" i="33"/>
  <c r="AK155" i="33"/>
  <c r="AL155" i="33"/>
  <c r="W156" i="33"/>
  <c r="M153" i="33"/>
  <c r="L153" i="33"/>
  <c r="Q154" i="33" s="1"/>
  <c r="U154" i="33"/>
  <c r="M157" i="35"/>
  <c r="L157" i="35"/>
  <c r="Q158" i="35" s="1"/>
  <c r="U158" i="35"/>
  <c r="AL166" i="35"/>
  <c r="AK166" i="35"/>
  <c r="AM166" i="35"/>
  <c r="W167" i="35"/>
  <c r="S155" i="35"/>
  <c r="AD155" i="35" s="1"/>
  <c r="R155" i="35"/>
  <c r="C156" i="35"/>
  <c r="G156" i="35" s="1"/>
  <c r="I155" i="35"/>
  <c r="H154" i="35"/>
  <c r="B154" i="35"/>
  <c r="J154" i="35"/>
  <c r="A154" i="35"/>
  <c r="H155" i="31"/>
  <c r="B155" i="31"/>
  <c r="A155" i="31"/>
  <c r="J155" i="31"/>
  <c r="F156" i="31"/>
  <c r="R156" i="31" s="1"/>
  <c r="C157" i="31"/>
  <c r="G157" i="31" s="1"/>
  <c r="I156" i="31"/>
  <c r="S156" i="31"/>
  <c r="AD156" i="31" s="1"/>
  <c r="AM156" i="31"/>
  <c r="AK156" i="31"/>
  <c r="AL156" i="31"/>
  <c r="W157" i="31"/>
  <c r="L156" i="31"/>
  <c r="Q157" i="31" s="1"/>
  <c r="M156" i="31"/>
  <c r="U159" i="31"/>
  <c r="AM156" i="29"/>
  <c r="AK156" i="29"/>
  <c r="AL156" i="29"/>
  <c r="W157" i="29"/>
  <c r="L156" i="29"/>
  <c r="Q157" i="29" s="1"/>
  <c r="M156" i="29"/>
  <c r="U159" i="29"/>
  <c r="AL185" i="28"/>
  <c r="AM185" i="28"/>
  <c r="AK185" i="28"/>
  <c r="W186" i="28"/>
  <c r="M155" i="28"/>
  <c r="L155" i="28"/>
  <c r="Q156" i="28" s="1"/>
  <c r="U156" i="28"/>
  <c r="AL160" i="20"/>
  <c r="AK160" i="20"/>
  <c r="AM160" i="20"/>
  <c r="W161" i="20"/>
  <c r="M153" i="20"/>
  <c r="L153" i="20"/>
  <c r="Q154" i="20" s="1"/>
  <c r="U154" i="20"/>
  <c r="AM154" i="30"/>
  <c r="AL154" i="30"/>
  <c r="AK154" i="30"/>
  <c r="W155" i="30"/>
  <c r="M154" i="30"/>
  <c r="L154" i="30"/>
  <c r="Q155" i="30" s="1"/>
  <c r="U164" i="30"/>
  <c r="L155" i="34"/>
  <c r="Q156" i="34" s="1"/>
  <c r="M155" i="34"/>
  <c r="U156" i="34"/>
  <c r="AL163" i="34"/>
  <c r="AK163" i="34"/>
  <c r="AM163" i="34"/>
  <c r="W164" i="34"/>
  <c r="H154" i="32" l="1"/>
  <c r="B154" i="32"/>
  <c r="G155" i="34"/>
  <c r="C156" i="34"/>
  <c r="I155" i="34"/>
  <c r="R155" i="34"/>
  <c r="S155" i="34"/>
  <c r="AD155" i="34" s="1"/>
  <c r="C156" i="29"/>
  <c r="G155" i="29"/>
  <c r="F155" i="29"/>
  <c r="R155" i="29" s="1"/>
  <c r="I155" i="29"/>
  <c r="S155" i="29"/>
  <c r="AD155" i="29" s="1"/>
  <c r="J156" i="30"/>
  <c r="A156" i="30"/>
  <c r="A154" i="33"/>
  <c r="J154" i="33"/>
  <c r="A154" i="20"/>
  <c r="J154" i="20"/>
  <c r="A154" i="32"/>
  <c r="J154" i="32"/>
  <c r="A154" i="34"/>
  <c r="J154" i="34"/>
  <c r="B154" i="29"/>
  <c r="H154" i="29"/>
  <c r="H159" i="28"/>
  <c r="B159" i="28"/>
  <c r="C158" i="30"/>
  <c r="G157" i="30"/>
  <c r="I157" i="30"/>
  <c r="S157" i="30"/>
  <c r="AD157" i="30" s="1"/>
  <c r="H154" i="33"/>
  <c r="B154" i="33"/>
  <c r="H154" i="20"/>
  <c r="B154" i="20"/>
  <c r="A154" i="29"/>
  <c r="J154" i="29"/>
  <c r="J159" i="28"/>
  <c r="A159" i="28"/>
  <c r="F160" i="28"/>
  <c r="R160" i="28" s="1"/>
  <c r="C161" i="28"/>
  <c r="G160" i="28"/>
  <c r="I160" i="28"/>
  <c r="S160" i="28"/>
  <c r="AD160" i="28" s="1"/>
  <c r="B156" i="30"/>
  <c r="H156" i="30"/>
  <c r="F155" i="20"/>
  <c r="R155" i="20" s="1"/>
  <c r="G155" i="20"/>
  <c r="C156" i="20"/>
  <c r="I155" i="20"/>
  <c r="S155" i="20"/>
  <c r="AD155" i="20" s="1"/>
  <c r="G155" i="32"/>
  <c r="C156" i="32"/>
  <c r="S155" i="32"/>
  <c r="AD155" i="32" s="1"/>
  <c r="I155" i="32"/>
  <c r="R155" i="32"/>
  <c r="B154" i="34"/>
  <c r="H154" i="34"/>
  <c r="G155" i="33"/>
  <c r="S155" i="33"/>
  <c r="AD155" i="33" s="1"/>
  <c r="I155" i="33"/>
  <c r="C156" i="33"/>
  <c r="R155" i="33"/>
  <c r="AL160" i="32"/>
  <c r="AK160" i="32"/>
  <c r="AM160" i="32"/>
  <c r="W161" i="32"/>
  <c r="M156" i="32"/>
  <c r="L156" i="32"/>
  <c r="Q157" i="32" s="1"/>
  <c r="U157" i="32"/>
  <c r="AM156" i="33"/>
  <c r="AK156" i="33"/>
  <c r="AL156" i="33"/>
  <c r="W157" i="33"/>
  <c r="L154" i="33"/>
  <c r="Q155" i="33" s="1"/>
  <c r="M154" i="33"/>
  <c r="U155" i="33"/>
  <c r="AL167" i="35"/>
  <c r="AK167" i="35"/>
  <c r="AM167" i="35"/>
  <c r="W168" i="35"/>
  <c r="M158" i="35"/>
  <c r="L158" i="35"/>
  <c r="Q159" i="35" s="1"/>
  <c r="U159" i="35"/>
  <c r="H155" i="35"/>
  <c r="B155" i="35"/>
  <c r="R156" i="35"/>
  <c r="C157" i="35"/>
  <c r="G157" i="35" s="1"/>
  <c r="I156" i="35"/>
  <c r="S156" i="35"/>
  <c r="AD156" i="35" s="1"/>
  <c r="J155" i="35"/>
  <c r="A155" i="35"/>
  <c r="J156" i="31"/>
  <c r="A156" i="31"/>
  <c r="F157" i="31"/>
  <c r="R157" i="31" s="1"/>
  <c r="C158" i="31"/>
  <c r="G158" i="31" s="1"/>
  <c r="I157" i="31"/>
  <c r="S157" i="31"/>
  <c r="AD157" i="31" s="1"/>
  <c r="H156" i="31"/>
  <c r="B156" i="31"/>
  <c r="AM157" i="31"/>
  <c r="AK157" i="31"/>
  <c r="AL157" i="31"/>
  <c r="W158" i="31"/>
  <c r="M157" i="31"/>
  <c r="L157" i="31"/>
  <c r="Q158" i="31" s="1"/>
  <c r="U160" i="31"/>
  <c r="AK157" i="29"/>
  <c r="AL157" i="29"/>
  <c r="AM157" i="29"/>
  <c r="W158" i="29"/>
  <c r="L157" i="29"/>
  <c r="Q158" i="29" s="1"/>
  <c r="M157" i="29"/>
  <c r="U160" i="29"/>
  <c r="AM186" i="28"/>
  <c r="AK186" i="28"/>
  <c r="AL186" i="28"/>
  <c r="W187" i="28"/>
  <c r="M156" i="28"/>
  <c r="L156" i="28"/>
  <c r="Q157" i="28" s="1"/>
  <c r="U157" i="28"/>
  <c r="AK161" i="20"/>
  <c r="AM161" i="20"/>
  <c r="AL161" i="20"/>
  <c r="W162" i="20"/>
  <c r="M154" i="20"/>
  <c r="L154" i="20"/>
  <c r="Q155" i="20" s="1"/>
  <c r="U155" i="20"/>
  <c r="AM155" i="30"/>
  <c r="AL155" i="30"/>
  <c r="AK155" i="30"/>
  <c r="W156" i="30"/>
  <c r="M155" i="30"/>
  <c r="L155" i="30"/>
  <c r="Q156" i="30" s="1"/>
  <c r="U165" i="30"/>
  <c r="L156" i="34"/>
  <c r="Q157" i="34" s="1"/>
  <c r="M156" i="34"/>
  <c r="U157" i="34"/>
  <c r="AM164" i="34"/>
  <c r="AL164" i="34"/>
  <c r="AK164" i="34"/>
  <c r="W165" i="34"/>
  <c r="A155" i="33" l="1"/>
  <c r="J155" i="33"/>
  <c r="S156" i="32"/>
  <c r="AD156" i="32" s="1"/>
  <c r="C157" i="32"/>
  <c r="I156" i="32"/>
  <c r="G156" i="32"/>
  <c r="F156" i="20"/>
  <c r="R156" i="20" s="1"/>
  <c r="G156" i="20"/>
  <c r="C157" i="20"/>
  <c r="I156" i="20"/>
  <c r="S156" i="20"/>
  <c r="AD156" i="20" s="1"/>
  <c r="C162" i="28"/>
  <c r="G161" i="28"/>
  <c r="F161" i="28"/>
  <c r="R161" i="28" s="1"/>
  <c r="S161" i="28"/>
  <c r="AD161" i="28" s="1"/>
  <c r="I161" i="28"/>
  <c r="H157" i="30"/>
  <c r="B157" i="30"/>
  <c r="G156" i="29"/>
  <c r="C157" i="29"/>
  <c r="I156" i="29"/>
  <c r="S156" i="29"/>
  <c r="AD156" i="29" s="1"/>
  <c r="C157" i="34"/>
  <c r="G156" i="34"/>
  <c r="S156" i="34"/>
  <c r="AD156" i="34" s="1"/>
  <c r="I156" i="34"/>
  <c r="B155" i="32"/>
  <c r="H155" i="32"/>
  <c r="H155" i="20"/>
  <c r="B155" i="20"/>
  <c r="G158" i="30"/>
  <c r="C159" i="30"/>
  <c r="S158" i="30"/>
  <c r="AD158" i="30" s="1"/>
  <c r="I158" i="30"/>
  <c r="J155" i="29"/>
  <c r="A155" i="29"/>
  <c r="H155" i="34"/>
  <c r="B155" i="34"/>
  <c r="B155" i="33"/>
  <c r="H155" i="33"/>
  <c r="A155" i="32"/>
  <c r="J155" i="32"/>
  <c r="J160" i="28"/>
  <c r="A160" i="28"/>
  <c r="I156" i="33"/>
  <c r="G156" i="33"/>
  <c r="C157" i="33"/>
  <c r="S156" i="33"/>
  <c r="AD156" i="33" s="1"/>
  <c r="A155" i="20"/>
  <c r="J155" i="20"/>
  <c r="H160" i="28"/>
  <c r="B160" i="28"/>
  <c r="A157" i="30"/>
  <c r="J157" i="30"/>
  <c r="B155" i="29"/>
  <c r="H155" i="29"/>
  <c r="J155" i="34"/>
  <c r="A155" i="34"/>
  <c r="L157" i="32"/>
  <c r="Q158" i="32" s="1"/>
  <c r="M157" i="32"/>
  <c r="U158" i="32"/>
  <c r="AK161" i="32"/>
  <c r="AM161" i="32"/>
  <c r="AL161" i="32"/>
  <c r="W162" i="32"/>
  <c r="AL157" i="33"/>
  <c r="AM157" i="33"/>
  <c r="AK157" i="33"/>
  <c r="W158" i="33"/>
  <c r="M155" i="33"/>
  <c r="L155" i="33"/>
  <c r="Q156" i="33" s="1"/>
  <c r="U156" i="33"/>
  <c r="M159" i="35"/>
  <c r="L159" i="35"/>
  <c r="Q160" i="35" s="1"/>
  <c r="U160" i="35"/>
  <c r="AM168" i="35"/>
  <c r="AK168" i="35"/>
  <c r="AL168" i="35"/>
  <c r="W169" i="35"/>
  <c r="H156" i="35"/>
  <c r="B156" i="35"/>
  <c r="A156" i="35"/>
  <c r="J156" i="35"/>
  <c r="C158" i="35"/>
  <c r="G158" i="35" s="1"/>
  <c r="R157" i="35"/>
  <c r="S157" i="35"/>
  <c r="AD157" i="35" s="1"/>
  <c r="I157" i="35"/>
  <c r="B157" i="31"/>
  <c r="H157" i="31"/>
  <c r="J157" i="31"/>
  <c r="A157" i="31"/>
  <c r="F158" i="31"/>
  <c r="R158" i="31" s="1"/>
  <c r="C159" i="31"/>
  <c r="G159" i="31" s="1"/>
  <c r="S158" i="31"/>
  <c r="AD158" i="31" s="1"/>
  <c r="I158" i="31"/>
  <c r="AM158" i="31"/>
  <c r="AK158" i="31"/>
  <c r="AL158" i="31"/>
  <c r="W159" i="31"/>
  <c r="L158" i="31"/>
  <c r="Q159" i="31" s="1"/>
  <c r="M158" i="31"/>
  <c r="U161" i="31"/>
  <c r="AK158" i="29"/>
  <c r="AL158" i="29"/>
  <c r="AM158" i="29"/>
  <c r="W159" i="29"/>
  <c r="L158" i="29"/>
  <c r="Q159" i="29" s="1"/>
  <c r="M158" i="29"/>
  <c r="U161" i="29"/>
  <c r="L157" i="28"/>
  <c r="Q158" i="28" s="1"/>
  <c r="M157" i="28"/>
  <c r="U158" i="28"/>
  <c r="AK187" i="28"/>
  <c r="AM187" i="28"/>
  <c r="AL187" i="28"/>
  <c r="W188" i="28"/>
  <c r="AL162" i="20"/>
  <c r="AM162" i="20"/>
  <c r="AK162" i="20"/>
  <c r="W163" i="20"/>
  <c r="M155" i="20"/>
  <c r="L155" i="20"/>
  <c r="Q156" i="20" s="1"/>
  <c r="U156" i="20"/>
  <c r="AM156" i="30"/>
  <c r="AL156" i="30"/>
  <c r="AK156" i="30"/>
  <c r="W157" i="30"/>
  <c r="M156" i="30"/>
  <c r="L156" i="30"/>
  <c r="Q157" i="30" s="1"/>
  <c r="U166" i="30"/>
  <c r="L157" i="34"/>
  <c r="Q158" i="34" s="1"/>
  <c r="M157" i="34"/>
  <c r="U158" i="34"/>
  <c r="AK165" i="34"/>
  <c r="AM165" i="34"/>
  <c r="AL165" i="34"/>
  <c r="W166" i="34"/>
  <c r="G159" i="30" l="1"/>
  <c r="C160" i="30"/>
  <c r="S159" i="30"/>
  <c r="AD159" i="30" s="1"/>
  <c r="I159" i="30"/>
  <c r="H156" i="34"/>
  <c r="B156" i="34"/>
  <c r="C158" i="29"/>
  <c r="G157" i="29"/>
  <c r="S157" i="29"/>
  <c r="AD157" i="29" s="1"/>
  <c r="I157" i="29"/>
  <c r="A161" i="28"/>
  <c r="J161" i="28"/>
  <c r="F162" i="28"/>
  <c r="R162" i="28" s="1"/>
  <c r="G162" i="28"/>
  <c r="C163" i="28"/>
  <c r="S162" i="28"/>
  <c r="AD162" i="28" s="1"/>
  <c r="I162" i="28"/>
  <c r="B156" i="20"/>
  <c r="H156" i="20"/>
  <c r="C158" i="32"/>
  <c r="G157" i="32"/>
  <c r="S157" i="32"/>
  <c r="AD157" i="32" s="1"/>
  <c r="I157" i="32"/>
  <c r="S157" i="33"/>
  <c r="AD157" i="33" s="1"/>
  <c r="I157" i="33"/>
  <c r="C158" i="33"/>
  <c r="G157" i="33"/>
  <c r="B158" i="30"/>
  <c r="H158" i="30"/>
  <c r="G157" i="34"/>
  <c r="C158" i="34"/>
  <c r="I157" i="34"/>
  <c r="S157" i="34"/>
  <c r="AD157" i="34" s="1"/>
  <c r="B156" i="29"/>
  <c r="H156" i="29"/>
  <c r="H156" i="33"/>
  <c r="B156" i="33"/>
  <c r="A158" i="30"/>
  <c r="J158" i="30"/>
  <c r="A156" i="34"/>
  <c r="J156" i="34"/>
  <c r="A156" i="20"/>
  <c r="J156" i="20"/>
  <c r="H156" i="32"/>
  <c r="B156" i="32"/>
  <c r="J156" i="33"/>
  <c r="A156" i="33"/>
  <c r="A156" i="29"/>
  <c r="J156" i="29"/>
  <c r="H161" i="28"/>
  <c r="B161" i="28"/>
  <c r="F157" i="20"/>
  <c r="R157" i="20" s="1"/>
  <c r="G157" i="20"/>
  <c r="C158" i="20"/>
  <c r="I157" i="20"/>
  <c r="S157" i="20"/>
  <c r="AD157" i="20" s="1"/>
  <c r="J156" i="32"/>
  <c r="A156" i="32"/>
  <c r="AL162" i="32"/>
  <c r="AM162" i="32"/>
  <c r="AK162" i="32"/>
  <c r="W163" i="32"/>
  <c r="L158" i="32"/>
  <c r="Q159" i="32" s="1"/>
  <c r="M158" i="32"/>
  <c r="U159" i="32"/>
  <c r="AM158" i="33"/>
  <c r="AL158" i="33"/>
  <c r="AK158" i="33"/>
  <c r="W159" i="33"/>
  <c r="M156" i="33"/>
  <c r="L156" i="33"/>
  <c r="Q157" i="33" s="1"/>
  <c r="U157" i="33"/>
  <c r="L160" i="35"/>
  <c r="Q161" i="35" s="1"/>
  <c r="M160" i="35"/>
  <c r="U161" i="35"/>
  <c r="AM169" i="35"/>
  <c r="AK169" i="35"/>
  <c r="AL169" i="35"/>
  <c r="W170" i="35"/>
  <c r="H157" i="35"/>
  <c r="B157" i="35"/>
  <c r="J157" i="35"/>
  <c r="A157" i="35"/>
  <c r="I158" i="35"/>
  <c r="S158" i="35"/>
  <c r="AD158" i="35" s="1"/>
  <c r="C159" i="35"/>
  <c r="G159" i="35" s="1"/>
  <c r="R158" i="35"/>
  <c r="F159" i="31"/>
  <c r="R159" i="31" s="1"/>
  <c r="C160" i="31"/>
  <c r="G160" i="31" s="1"/>
  <c r="S159" i="31"/>
  <c r="AD159" i="31" s="1"/>
  <c r="I159" i="31"/>
  <c r="B158" i="31"/>
  <c r="H158" i="31"/>
  <c r="A158" i="31"/>
  <c r="J158" i="31"/>
  <c r="AM159" i="31"/>
  <c r="AK159" i="31"/>
  <c r="AL159" i="31"/>
  <c r="W160" i="31"/>
  <c r="M159" i="31"/>
  <c r="L159" i="31"/>
  <c r="Q160" i="31" s="1"/>
  <c r="U162" i="31"/>
  <c r="U162" i="29"/>
  <c r="AL159" i="29"/>
  <c r="AM159" i="29"/>
  <c r="AK159" i="29"/>
  <c r="W160" i="29"/>
  <c r="M159" i="29"/>
  <c r="L159" i="29"/>
  <c r="Q160" i="29" s="1"/>
  <c r="L158" i="28"/>
  <c r="Q159" i="28" s="1"/>
  <c r="M158" i="28"/>
  <c r="U159" i="28"/>
  <c r="AK188" i="28"/>
  <c r="AM188" i="28"/>
  <c r="AL188" i="28"/>
  <c r="W189" i="28"/>
  <c r="AL163" i="20"/>
  <c r="AK163" i="20"/>
  <c r="AM163" i="20"/>
  <c r="W164" i="20"/>
  <c r="M156" i="20"/>
  <c r="L156" i="20"/>
  <c r="Q157" i="20" s="1"/>
  <c r="U157" i="20"/>
  <c r="AK157" i="30"/>
  <c r="AL157" i="30"/>
  <c r="AM157" i="30"/>
  <c r="W158" i="30"/>
  <c r="M157" i="30"/>
  <c r="L157" i="30"/>
  <c r="Q158" i="30" s="1"/>
  <c r="U167" i="30"/>
  <c r="AK166" i="34"/>
  <c r="AM166" i="34"/>
  <c r="AL166" i="34"/>
  <c r="W167" i="34"/>
  <c r="L158" i="34"/>
  <c r="Q159" i="34" s="1"/>
  <c r="M158" i="34"/>
  <c r="U159" i="34"/>
  <c r="J157" i="34" l="1"/>
  <c r="A157" i="34"/>
  <c r="I158" i="32"/>
  <c r="C159" i="32"/>
  <c r="G158" i="32"/>
  <c r="S158" i="32"/>
  <c r="AD158" i="32" s="1"/>
  <c r="B157" i="29"/>
  <c r="H157" i="29"/>
  <c r="J159" i="30"/>
  <c r="A159" i="30"/>
  <c r="A157" i="20"/>
  <c r="J157" i="20"/>
  <c r="C159" i="34"/>
  <c r="G158" i="34"/>
  <c r="I158" i="34"/>
  <c r="S158" i="34"/>
  <c r="AD158" i="34" s="1"/>
  <c r="B157" i="33"/>
  <c r="H157" i="33"/>
  <c r="A157" i="32"/>
  <c r="J157" i="32"/>
  <c r="C164" i="28"/>
  <c r="F163" i="28"/>
  <c r="R163" i="28" s="1"/>
  <c r="G163" i="28"/>
  <c r="I163" i="28"/>
  <c r="S163" i="28"/>
  <c r="AD163" i="28" s="1"/>
  <c r="G158" i="29"/>
  <c r="C159" i="29"/>
  <c r="I158" i="29"/>
  <c r="S158" i="29"/>
  <c r="AD158" i="29" s="1"/>
  <c r="F158" i="20"/>
  <c r="R158" i="20" s="1"/>
  <c r="C159" i="20"/>
  <c r="G158" i="20"/>
  <c r="S158" i="20"/>
  <c r="AD158" i="20" s="1"/>
  <c r="I158" i="20"/>
  <c r="H157" i="34"/>
  <c r="B157" i="34"/>
  <c r="I158" i="33"/>
  <c r="G158" i="33"/>
  <c r="C159" i="33"/>
  <c r="S158" i="33"/>
  <c r="AD158" i="33" s="1"/>
  <c r="H162" i="28"/>
  <c r="B162" i="28"/>
  <c r="J157" i="29"/>
  <c r="A157" i="29"/>
  <c r="G160" i="30"/>
  <c r="C161" i="30"/>
  <c r="I160" i="30"/>
  <c r="S160" i="30"/>
  <c r="AD160" i="30" s="1"/>
  <c r="B157" i="20"/>
  <c r="H157" i="20"/>
  <c r="A157" i="33"/>
  <c r="J157" i="33"/>
  <c r="B157" i="32"/>
  <c r="H157" i="32"/>
  <c r="J162" i="28"/>
  <c r="A162" i="28"/>
  <c r="B159" i="30"/>
  <c r="H159" i="30"/>
  <c r="M159" i="32"/>
  <c r="L159" i="32"/>
  <c r="Q160" i="32" s="1"/>
  <c r="U160" i="32"/>
  <c r="AM163" i="32"/>
  <c r="AK163" i="32"/>
  <c r="AL163" i="32"/>
  <c r="W164" i="32"/>
  <c r="AM159" i="33"/>
  <c r="AL159" i="33"/>
  <c r="AK159" i="33"/>
  <c r="W160" i="33"/>
  <c r="L157" i="33"/>
  <c r="Q158" i="33" s="1"/>
  <c r="M157" i="33"/>
  <c r="U158" i="33"/>
  <c r="L161" i="35"/>
  <c r="Q162" i="35" s="1"/>
  <c r="M161" i="35"/>
  <c r="U162" i="35"/>
  <c r="AK170" i="35"/>
  <c r="AM170" i="35"/>
  <c r="AL170" i="35"/>
  <c r="W171" i="35"/>
  <c r="S159" i="35"/>
  <c r="AD159" i="35" s="1"/>
  <c r="R159" i="35"/>
  <c r="C160" i="35"/>
  <c r="G160" i="35" s="1"/>
  <c r="I159" i="35"/>
  <c r="H158" i="35"/>
  <c r="B158" i="35"/>
  <c r="A158" i="35"/>
  <c r="J158" i="35"/>
  <c r="F160" i="31"/>
  <c r="R160" i="31" s="1"/>
  <c r="C161" i="31"/>
  <c r="G161" i="31" s="1"/>
  <c r="S160" i="31"/>
  <c r="AD160" i="31" s="1"/>
  <c r="I160" i="31"/>
  <c r="H159" i="31"/>
  <c r="B159" i="31"/>
  <c r="A159" i="31"/>
  <c r="J159" i="31"/>
  <c r="AM160" i="31"/>
  <c r="AK160" i="31"/>
  <c r="AL160" i="31"/>
  <c r="W161" i="31"/>
  <c r="L160" i="31"/>
  <c r="Q161" i="31" s="1"/>
  <c r="M160" i="31"/>
  <c r="U163" i="31"/>
  <c r="AL160" i="29"/>
  <c r="AM160" i="29"/>
  <c r="AK160" i="29"/>
  <c r="W161" i="29"/>
  <c r="L160" i="29"/>
  <c r="Q161" i="29" s="1"/>
  <c r="M160" i="29"/>
  <c r="U163" i="29"/>
  <c r="M159" i="28"/>
  <c r="L159" i="28"/>
  <c r="Q160" i="28" s="1"/>
  <c r="U160" i="28"/>
  <c r="AM189" i="28"/>
  <c r="AK189" i="28"/>
  <c r="AL189" i="28"/>
  <c r="W190" i="28"/>
  <c r="AM164" i="20"/>
  <c r="AK164" i="20"/>
  <c r="AL164" i="20"/>
  <c r="W165" i="20"/>
  <c r="M157" i="20"/>
  <c r="L157" i="20"/>
  <c r="Q158" i="20" s="1"/>
  <c r="U158" i="20"/>
  <c r="AL158" i="30"/>
  <c r="AK158" i="30"/>
  <c r="AM158" i="30"/>
  <c r="W159" i="30"/>
  <c r="M158" i="30"/>
  <c r="L158" i="30"/>
  <c r="Q159" i="30" s="1"/>
  <c r="U168" i="30"/>
  <c r="AL167" i="34"/>
  <c r="AK167" i="34"/>
  <c r="AM167" i="34"/>
  <c r="W168" i="34"/>
  <c r="L159" i="34"/>
  <c r="Q160" i="34" s="1"/>
  <c r="M159" i="34"/>
  <c r="U160" i="34"/>
  <c r="H158" i="20" l="1"/>
  <c r="B158" i="20"/>
  <c r="A158" i="29"/>
  <c r="J158" i="29"/>
  <c r="J163" i="28"/>
  <c r="A163" i="28"/>
  <c r="I159" i="32"/>
  <c r="S159" i="32"/>
  <c r="AD159" i="32" s="1"/>
  <c r="C160" i="32"/>
  <c r="G159" i="32"/>
  <c r="J160" i="30"/>
  <c r="A160" i="30"/>
  <c r="G159" i="33"/>
  <c r="S159" i="33"/>
  <c r="AD159" i="33" s="1"/>
  <c r="I159" i="33"/>
  <c r="C160" i="33"/>
  <c r="F159" i="20"/>
  <c r="R159" i="20" s="1"/>
  <c r="G159" i="20"/>
  <c r="C160" i="20"/>
  <c r="I159" i="20"/>
  <c r="S159" i="20"/>
  <c r="AD159" i="20" s="1"/>
  <c r="C160" i="29"/>
  <c r="G159" i="29"/>
  <c r="I159" i="29"/>
  <c r="S159" i="29"/>
  <c r="AD159" i="29" s="1"/>
  <c r="H163" i="28"/>
  <c r="B163" i="28"/>
  <c r="A158" i="34"/>
  <c r="J158" i="34"/>
  <c r="A158" i="32"/>
  <c r="J158" i="32"/>
  <c r="C162" i="30"/>
  <c r="G161" i="30"/>
  <c r="I161" i="30"/>
  <c r="S161" i="30"/>
  <c r="AD161" i="30" s="1"/>
  <c r="B158" i="33"/>
  <c r="H158" i="33"/>
  <c r="A158" i="20"/>
  <c r="J158" i="20"/>
  <c r="B158" i="29"/>
  <c r="H158" i="29"/>
  <c r="H158" i="34"/>
  <c r="B158" i="34"/>
  <c r="H160" i="30"/>
  <c r="B160" i="30"/>
  <c r="A158" i="33"/>
  <c r="J158" i="33"/>
  <c r="F164" i="28"/>
  <c r="R164" i="28" s="1"/>
  <c r="C165" i="28"/>
  <c r="G164" i="28"/>
  <c r="I164" i="28"/>
  <c r="S164" i="28"/>
  <c r="AD164" i="28" s="1"/>
  <c r="G159" i="34"/>
  <c r="C160" i="34"/>
  <c r="I159" i="34"/>
  <c r="S159" i="34"/>
  <c r="AD159" i="34" s="1"/>
  <c r="B158" i="32"/>
  <c r="H158" i="32"/>
  <c r="AK164" i="32"/>
  <c r="AL164" i="32"/>
  <c r="AM164" i="32"/>
  <c r="W165" i="32"/>
  <c r="M160" i="32"/>
  <c r="L160" i="32"/>
  <c r="Q161" i="32" s="1"/>
  <c r="U161" i="32"/>
  <c r="AL160" i="33"/>
  <c r="AK160" i="33"/>
  <c r="AM160" i="33"/>
  <c r="W161" i="33"/>
  <c r="L158" i="33"/>
  <c r="Q159" i="33" s="1"/>
  <c r="M158" i="33"/>
  <c r="U159" i="33"/>
  <c r="M162" i="35"/>
  <c r="L162" i="35"/>
  <c r="Q163" i="35" s="1"/>
  <c r="U163" i="35"/>
  <c r="AK171" i="35"/>
  <c r="AM171" i="35"/>
  <c r="AL171" i="35"/>
  <c r="W172" i="35"/>
  <c r="H159" i="35"/>
  <c r="B159" i="35"/>
  <c r="C161" i="35"/>
  <c r="G161" i="35" s="1"/>
  <c r="S160" i="35"/>
  <c r="AD160" i="35" s="1"/>
  <c r="I160" i="35"/>
  <c r="R160" i="35"/>
  <c r="J159" i="35"/>
  <c r="A159" i="35"/>
  <c r="F161" i="31"/>
  <c r="R161" i="31" s="1"/>
  <c r="C162" i="31"/>
  <c r="G162" i="31" s="1"/>
  <c r="I161" i="31"/>
  <c r="S161" i="31"/>
  <c r="AD161" i="31" s="1"/>
  <c r="J160" i="31"/>
  <c r="A160" i="31"/>
  <c r="H160" i="31"/>
  <c r="B160" i="31"/>
  <c r="AM161" i="31"/>
  <c r="AK161" i="31"/>
  <c r="AL161" i="31"/>
  <c r="W162" i="31"/>
  <c r="L161" i="31"/>
  <c r="Q162" i="31" s="1"/>
  <c r="M161" i="31"/>
  <c r="U164" i="31"/>
  <c r="AK161" i="29"/>
  <c r="AM161" i="29"/>
  <c r="AL161" i="29"/>
  <c r="W162" i="29"/>
  <c r="L161" i="29"/>
  <c r="Q162" i="29" s="1"/>
  <c r="M161" i="29"/>
  <c r="U164" i="29"/>
  <c r="AL190" i="28"/>
  <c r="AK190" i="28"/>
  <c r="AM190" i="28"/>
  <c r="W191" i="28"/>
  <c r="L160" i="28"/>
  <c r="Q161" i="28" s="1"/>
  <c r="M160" i="28"/>
  <c r="U161" i="28"/>
  <c r="AM165" i="20"/>
  <c r="AL165" i="20"/>
  <c r="AK165" i="20"/>
  <c r="W166" i="20"/>
  <c r="M158" i="20"/>
  <c r="L158" i="20"/>
  <c r="Q159" i="20" s="1"/>
  <c r="U159" i="20"/>
  <c r="AL159" i="30"/>
  <c r="AK159" i="30"/>
  <c r="AM159" i="30"/>
  <c r="W160" i="30"/>
  <c r="M159" i="30"/>
  <c r="L159" i="30"/>
  <c r="Q160" i="30" s="1"/>
  <c r="U169" i="30"/>
  <c r="AM168" i="34"/>
  <c r="AL168" i="34"/>
  <c r="AK168" i="34"/>
  <c r="W169" i="34"/>
  <c r="L160" i="34"/>
  <c r="Q161" i="34" s="1"/>
  <c r="M160" i="34"/>
  <c r="U161" i="34"/>
  <c r="G162" i="30" l="1"/>
  <c r="C163" i="30"/>
  <c r="S162" i="30"/>
  <c r="AD162" i="30" s="1"/>
  <c r="I162" i="30"/>
  <c r="A159" i="29"/>
  <c r="J159" i="29"/>
  <c r="A159" i="20"/>
  <c r="J159" i="20"/>
  <c r="I160" i="33"/>
  <c r="G160" i="33"/>
  <c r="C161" i="33"/>
  <c r="S160" i="33"/>
  <c r="AD160" i="33" s="1"/>
  <c r="J159" i="34"/>
  <c r="A159" i="34"/>
  <c r="A164" i="28"/>
  <c r="J164" i="28"/>
  <c r="B159" i="29"/>
  <c r="H159" i="29"/>
  <c r="F160" i="20"/>
  <c r="R160" i="20" s="1"/>
  <c r="G160" i="20"/>
  <c r="C161" i="20"/>
  <c r="I160" i="20"/>
  <c r="S160" i="20"/>
  <c r="AD160" i="20" s="1"/>
  <c r="A159" i="33"/>
  <c r="J159" i="33"/>
  <c r="A159" i="32"/>
  <c r="J159" i="32"/>
  <c r="C161" i="34"/>
  <c r="G160" i="34"/>
  <c r="S160" i="34"/>
  <c r="AD160" i="34" s="1"/>
  <c r="I160" i="34"/>
  <c r="H164" i="28"/>
  <c r="B164" i="28"/>
  <c r="J161" i="30"/>
  <c r="A161" i="30"/>
  <c r="G160" i="29"/>
  <c r="C161" i="29"/>
  <c r="I160" i="29"/>
  <c r="S160" i="29"/>
  <c r="AD160" i="29" s="1"/>
  <c r="H159" i="20"/>
  <c r="B159" i="20"/>
  <c r="H159" i="32"/>
  <c r="B159" i="32"/>
  <c r="H159" i="34"/>
  <c r="B159" i="34"/>
  <c r="C166" i="28"/>
  <c r="G165" i="28"/>
  <c r="F165" i="28"/>
  <c r="R165" i="28" s="1"/>
  <c r="I165" i="28"/>
  <c r="S165" i="28"/>
  <c r="AD165" i="28" s="1"/>
  <c r="B161" i="30"/>
  <c r="H161" i="30"/>
  <c r="H159" i="33"/>
  <c r="B159" i="33"/>
  <c r="I160" i="32"/>
  <c r="S160" i="32"/>
  <c r="AD160" i="32" s="1"/>
  <c r="G160" i="32"/>
  <c r="C161" i="32"/>
  <c r="AL165" i="32"/>
  <c r="AM165" i="32"/>
  <c r="AK165" i="32"/>
  <c r="W166" i="32"/>
  <c r="L161" i="32"/>
  <c r="Q162" i="32" s="1"/>
  <c r="M161" i="32"/>
  <c r="U162" i="32"/>
  <c r="AK161" i="33"/>
  <c r="AL161" i="33"/>
  <c r="AM161" i="33"/>
  <c r="W162" i="33"/>
  <c r="M159" i="33"/>
  <c r="L159" i="33"/>
  <c r="Q160" i="33" s="1"/>
  <c r="U160" i="33"/>
  <c r="L163" i="35"/>
  <c r="Q164" i="35" s="1"/>
  <c r="M163" i="35"/>
  <c r="U164" i="35"/>
  <c r="AK172" i="35"/>
  <c r="AL172" i="35"/>
  <c r="AM172" i="35"/>
  <c r="W173" i="35"/>
  <c r="C162" i="35"/>
  <c r="G162" i="35" s="1"/>
  <c r="I161" i="35"/>
  <c r="R161" i="35"/>
  <c r="S161" i="35"/>
  <c r="AD161" i="35" s="1"/>
  <c r="B160" i="35"/>
  <c r="H160" i="35"/>
  <c r="A160" i="35"/>
  <c r="J160" i="35"/>
  <c r="A161" i="31"/>
  <c r="J161" i="31"/>
  <c r="F162" i="31"/>
  <c r="R162" i="31" s="1"/>
  <c r="C163" i="31"/>
  <c r="G163" i="31" s="1"/>
  <c r="S162" i="31"/>
  <c r="AD162" i="31" s="1"/>
  <c r="I162" i="31"/>
  <c r="B161" i="31"/>
  <c r="H161" i="31"/>
  <c r="AK162" i="31"/>
  <c r="AM162" i="31"/>
  <c r="AL162" i="31"/>
  <c r="W163" i="31"/>
  <c r="L162" i="31"/>
  <c r="Q163" i="31" s="1"/>
  <c r="M162" i="31"/>
  <c r="U165" i="31"/>
  <c r="U165" i="29"/>
  <c r="AM162" i="29"/>
  <c r="AK162" i="29"/>
  <c r="AL162" i="29"/>
  <c r="W163" i="29"/>
  <c r="L162" i="29"/>
  <c r="Q163" i="29" s="1"/>
  <c r="M162" i="29"/>
  <c r="AM191" i="28"/>
  <c r="AK191" i="28"/>
  <c r="AL191" i="28"/>
  <c r="W192" i="28"/>
  <c r="L161" i="28"/>
  <c r="Q162" i="28" s="1"/>
  <c r="M161" i="28"/>
  <c r="U162" i="28"/>
  <c r="AL166" i="20"/>
  <c r="AK166" i="20"/>
  <c r="AM166" i="20"/>
  <c r="W167" i="20"/>
  <c r="M159" i="20"/>
  <c r="L159" i="20"/>
  <c r="Q160" i="20" s="1"/>
  <c r="U160" i="20"/>
  <c r="AL160" i="30"/>
  <c r="AM160" i="30"/>
  <c r="AK160" i="30"/>
  <c r="W161" i="30"/>
  <c r="L160" i="30"/>
  <c r="Q161" i="30" s="1"/>
  <c r="M160" i="30"/>
  <c r="U170" i="30"/>
  <c r="AK169" i="34"/>
  <c r="AM169" i="34"/>
  <c r="AL169" i="34"/>
  <c r="W170" i="34"/>
  <c r="L161" i="34"/>
  <c r="Q162" i="34" s="1"/>
  <c r="M161" i="34"/>
  <c r="U162" i="34"/>
  <c r="B160" i="29" l="1"/>
  <c r="H160" i="29"/>
  <c r="G161" i="34"/>
  <c r="C162" i="34"/>
  <c r="I161" i="34"/>
  <c r="S161" i="34"/>
  <c r="AD161" i="34" s="1"/>
  <c r="B160" i="20"/>
  <c r="H160" i="20"/>
  <c r="A162" i="30"/>
  <c r="J162" i="30"/>
  <c r="A160" i="32"/>
  <c r="J160" i="32"/>
  <c r="H165" i="28"/>
  <c r="B165" i="28"/>
  <c r="A160" i="34"/>
  <c r="J160" i="34"/>
  <c r="S161" i="33"/>
  <c r="AD161" i="33" s="1"/>
  <c r="I161" i="33"/>
  <c r="C162" i="33"/>
  <c r="G161" i="33"/>
  <c r="S161" i="32"/>
  <c r="AD161" i="32" s="1"/>
  <c r="C162" i="32"/>
  <c r="I161" i="32"/>
  <c r="G161" i="32"/>
  <c r="F166" i="28"/>
  <c r="R166" i="28" s="1"/>
  <c r="G166" i="28"/>
  <c r="C167" i="28"/>
  <c r="I166" i="28"/>
  <c r="S166" i="28"/>
  <c r="AD166" i="28" s="1"/>
  <c r="A160" i="29"/>
  <c r="J160" i="29"/>
  <c r="J160" i="20"/>
  <c r="A160" i="20"/>
  <c r="H160" i="33"/>
  <c r="B160" i="33"/>
  <c r="G163" i="30"/>
  <c r="C164" i="30"/>
  <c r="I163" i="30"/>
  <c r="S163" i="30"/>
  <c r="AD163" i="30" s="1"/>
  <c r="H160" i="32"/>
  <c r="B160" i="32"/>
  <c r="J165" i="28"/>
  <c r="A165" i="28"/>
  <c r="C162" i="29"/>
  <c r="G161" i="29"/>
  <c r="I161" i="29"/>
  <c r="S161" i="29"/>
  <c r="AD161" i="29" s="1"/>
  <c r="H160" i="34"/>
  <c r="B160" i="34"/>
  <c r="F161" i="20"/>
  <c r="R161" i="20" s="1"/>
  <c r="C162" i="20"/>
  <c r="G161" i="20"/>
  <c r="I161" i="20"/>
  <c r="S161" i="20"/>
  <c r="AD161" i="20" s="1"/>
  <c r="J160" i="33"/>
  <c r="A160" i="33"/>
  <c r="H162" i="30"/>
  <c r="B162" i="30"/>
  <c r="AL166" i="32"/>
  <c r="AK166" i="32"/>
  <c r="AM166" i="32"/>
  <c r="W167" i="32"/>
  <c r="L162" i="32"/>
  <c r="Q163" i="32" s="1"/>
  <c r="M162" i="32"/>
  <c r="U163" i="32"/>
  <c r="AK162" i="33"/>
  <c r="AM162" i="33"/>
  <c r="AL162" i="33"/>
  <c r="W163" i="33"/>
  <c r="M160" i="33"/>
  <c r="L160" i="33"/>
  <c r="Q161" i="33" s="1"/>
  <c r="U161" i="33"/>
  <c r="L164" i="35"/>
  <c r="Q165" i="35" s="1"/>
  <c r="M164" i="35"/>
  <c r="U165" i="35"/>
  <c r="AM173" i="35"/>
  <c r="AK173" i="35"/>
  <c r="AL173" i="35"/>
  <c r="W174" i="35"/>
  <c r="J161" i="35"/>
  <c r="A161" i="35"/>
  <c r="H161" i="35"/>
  <c r="B161" i="35"/>
  <c r="I162" i="35"/>
  <c r="C163" i="35"/>
  <c r="G163" i="35" s="1"/>
  <c r="R162" i="35"/>
  <c r="S162" i="35"/>
  <c r="AD162" i="35" s="1"/>
  <c r="H162" i="31"/>
  <c r="B162" i="31"/>
  <c r="A162" i="31"/>
  <c r="J162" i="31"/>
  <c r="F163" i="31"/>
  <c r="R163" i="31" s="1"/>
  <c r="C164" i="31"/>
  <c r="G164" i="31" s="1"/>
  <c r="S163" i="31"/>
  <c r="AD163" i="31" s="1"/>
  <c r="I163" i="31"/>
  <c r="AM163" i="31"/>
  <c r="AK163" i="31"/>
  <c r="AL163" i="31"/>
  <c r="W164" i="31"/>
  <c r="M163" i="31"/>
  <c r="L163" i="31"/>
  <c r="Q164" i="31" s="1"/>
  <c r="U166" i="31"/>
  <c r="U166" i="29"/>
  <c r="AM163" i="29"/>
  <c r="AK163" i="29"/>
  <c r="AL163" i="29"/>
  <c r="W164" i="29"/>
  <c r="L163" i="29"/>
  <c r="Q164" i="29" s="1"/>
  <c r="M163" i="29"/>
  <c r="L162" i="28"/>
  <c r="Q163" i="28" s="1"/>
  <c r="M162" i="28"/>
  <c r="U163" i="28"/>
  <c r="AL192" i="28"/>
  <c r="AM192" i="28"/>
  <c r="AK192" i="28"/>
  <c r="W193" i="28"/>
  <c r="M160" i="20"/>
  <c r="L160" i="20"/>
  <c r="Q161" i="20" s="1"/>
  <c r="U161" i="20"/>
  <c r="AK167" i="20"/>
  <c r="AL167" i="20"/>
  <c r="AM167" i="20"/>
  <c r="W168" i="20"/>
  <c r="AM161" i="30"/>
  <c r="AL161" i="30"/>
  <c r="AK161" i="30"/>
  <c r="W162" i="30"/>
  <c r="L161" i="30"/>
  <c r="Q162" i="30" s="1"/>
  <c r="M161" i="30"/>
  <c r="U171" i="30"/>
  <c r="AM170" i="34"/>
  <c r="AL170" i="34"/>
  <c r="AK170" i="34"/>
  <c r="W171" i="34"/>
  <c r="L162" i="34"/>
  <c r="Q163" i="34" s="1"/>
  <c r="M162" i="34"/>
  <c r="U163" i="34"/>
  <c r="H161" i="20" l="1"/>
  <c r="B161" i="20"/>
  <c r="G162" i="29"/>
  <c r="C163" i="29"/>
  <c r="I162" i="29"/>
  <c r="S162" i="29"/>
  <c r="AD162" i="29" s="1"/>
  <c r="H163" i="30"/>
  <c r="B163" i="30"/>
  <c r="A166" i="28"/>
  <c r="J166" i="28"/>
  <c r="B161" i="32"/>
  <c r="H161" i="32"/>
  <c r="H161" i="33"/>
  <c r="B161" i="33"/>
  <c r="C163" i="34"/>
  <c r="G162" i="34"/>
  <c r="I162" i="34"/>
  <c r="S162" i="34"/>
  <c r="AD162" i="34" s="1"/>
  <c r="F162" i="20"/>
  <c r="R162" i="20" s="1"/>
  <c r="G162" i="20"/>
  <c r="C163" i="20"/>
  <c r="I162" i="20"/>
  <c r="S162" i="20"/>
  <c r="AD162" i="20" s="1"/>
  <c r="C168" i="28"/>
  <c r="G167" i="28"/>
  <c r="F167" i="28"/>
  <c r="R167" i="28" s="1"/>
  <c r="I167" i="28"/>
  <c r="S167" i="28"/>
  <c r="AD167" i="28" s="1"/>
  <c r="A161" i="32"/>
  <c r="J161" i="32"/>
  <c r="S162" i="33"/>
  <c r="AD162" i="33" s="1"/>
  <c r="I162" i="33"/>
  <c r="G162" i="33"/>
  <c r="C163" i="33"/>
  <c r="H161" i="34"/>
  <c r="B161" i="34"/>
  <c r="A161" i="29"/>
  <c r="J161" i="29"/>
  <c r="A163" i="30"/>
  <c r="J163" i="30"/>
  <c r="H166" i="28"/>
  <c r="B166" i="28"/>
  <c r="C163" i="32"/>
  <c r="S162" i="32"/>
  <c r="AD162" i="32" s="1"/>
  <c r="I162" i="32"/>
  <c r="G162" i="32"/>
  <c r="A161" i="33"/>
  <c r="J161" i="33"/>
  <c r="A161" i="20"/>
  <c r="J161" i="20"/>
  <c r="B161" i="29"/>
  <c r="H161" i="29"/>
  <c r="G164" i="30"/>
  <c r="C165" i="30"/>
  <c r="I164" i="30"/>
  <c r="S164" i="30"/>
  <c r="AD164" i="30" s="1"/>
  <c r="J161" i="34"/>
  <c r="A161" i="34"/>
  <c r="L163" i="32"/>
  <c r="Q164" i="32" s="1"/>
  <c r="M163" i="32"/>
  <c r="U164" i="32"/>
  <c r="AL167" i="32"/>
  <c r="AK167" i="32"/>
  <c r="AM167" i="32"/>
  <c r="W168" i="32"/>
  <c r="AK163" i="33"/>
  <c r="AL163" i="33"/>
  <c r="AM163" i="33"/>
  <c r="W164" i="33"/>
  <c r="L161" i="33"/>
  <c r="Q162" i="33" s="1"/>
  <c r="M161" i="33"/>
  <c r="U162" i="33"/>
  <c r="M165" i="35"/>
  <c r="L165" i="35"/>
  <c r="Q166" i="35" s="1"/>
  <c r="U166" i="35"/>
  <c r="AK174" i="35"/>
  <c r="AL174" i="35"/>
  <c r="AM174" i="35"/>
  <c r="W175" i="35"/>
  <c r="S163" i="35"/>
  <c r="AD163" i="35" s="1"/>
  <c r="R163" i="35"/>
  <c r="I163" i="35"/>
  <c r="C164" i="35"/>
  <c r="G164" i="35" s="1"/>
  <c r="B162" i="35"/>
  <c r="H162" i="35"/>
  <c r="J162" i="35"/>
  <c r="A162" i="35"/>
  <c r="B163" i="31"/>
  <c r="H163" i="31"/>
  <c r="F164" i="31"/>
  <c r="R164" i="31" s="1"/>
  <c r="C165" i="31"/>
  <c r="G165" i="31" s="1"/>
  <c r="S164" i="31"/>
  <c r="AD164" i="31" s="1"/>
  <c r="I164" i="31"/>
  <c r="A163" i="31"/>
  <c r="J163" i="31"/>
  <c r="AK164" i="31"/>
  <c r="AM164" i="31"/>
  <c r="AL164" i="31"/>
  <c r="W165" i="31"/>
  <c r="M164" i="31"/>
  <c r="L164" i="31"/>
  <c r="Q165" i="31" s="1"/>
  <c r="U167" i="31"/>
  <c r="AL164" i="29"/>
  <c r="AK164" i="29"/>
  <c r="AM164" i="29"/>
  <c r="W165" i="29"/>
  <c r="L164" i="29"/>
  <c r="Q165" i="29" s="1"/>
  <c r="M164" i="29"/>
  <c r="U167" i="29"/>
  <c r="AM193" i="28"/>
  <c r="AK193" i="28"/>
  <c r="AL193" i="28"/>
  <c r="W194" i="28"/>
  <c r="M163" i="28"/>
  <c r="L163" i="28"/>
  <c r="Q164" i="28" s="1"/>
  <c r="U164" i="28"/>
  <c r="AL168" i="20"/>
  <c r="AM168" i="20"/>
  <c r="AK168" i="20"/>
  <c r="W169" i="20"/>
  <c r="M161" i="20"/>
  <c r="L161" i="20"/>
  <c r="Q162" i="20" s="1"/>
  <c r="U162" i="20"/>
  <c r="AM162" i="30"/>
  <c r="AK162" i="30"/>
  <c r="AL162" i="30"/>
  <c r="W163" i="30"/>
  <c r="M162" i="30"/>
  <c r="L162" i="30"/>
  <c r="Q163" i="30" s="1"/>
  <c r="U172" i="30"/>
  <c r="L163" i="34"/>
  <c r="Q164" i="34" s="1"/>
  <c r="M163" i="34"/>
  <c r="U164" i="34"/>
  <c r="AM171" i="34"/>
  <c r="AL171" i="34"/>
  <c r="AK171" i="34"/>
  <c r="W172" i="34"/>
  <c r="J162" i="33" l="1"/>
  <c r="A162" i="33"/>
  <c r="F168" i="28"/>
  <c r="R168" i="28" s="1"/>
  <c r="C169" i="28"/>
  <c r="G168" i="28"/>
  <c r="S168" i="28"/>
  <c r="AD168" i="28" s="1"/>
  <c r="I168" i="28"/>
  <c r="H162" i="20"/>
  <c r="B162" i="20"/>
  <c r="H162" i="34"/>
  <c r="B162" i="34"/>
  <c r="C164" i="29"/>
  <c r="G163" i="29"/>
  <c r="I163" i="29"/>
  <c r="S163" i="29"/>
  <c r="AD163" i="29" s="1"/>
  <c r="A164" i="30"/>
  <c r="J164" i="30"/>
  <c r="C164" i="32"/>
  <c r="I163" i="32"/>
  <c r="G163" i="32"/>
  <c r="S163" i="32"/>
  <c r="AD163" i="32" s="1"/>
  <c r="A167" i="28"/>
  <c r="J167" i="28"/>
  <c r="G163" i="34"/>
  <c r="C164" i="34"/>
  <c r="I163" i="34"/>
  <c r="S163" i="34"/>
  <c r="AD163" i="34" s="1"/>
  <c r="H162" i="29"/>
  <c r="B162" i="29"/>
  <c r="C166" i="30"/>
  <c r="G165" i="30"/>
  <c r="I165" i="30"/>
  <c r="S165" i="30"/>
  <c r="AD165" i="30" s="1"/>
  <c r="B162" i="32"/>
  <c r="H162" i="32"/>
  <c r="C164" i="33"/>
  <c r="G163" i="33"/>
  <c r="S163" i="33"/>
  <c r="AD163" i="33" s="1"/>
  <c r="I163" i="33"/>
  <c r="J162" i="20"/>
  <c r="A162" i="20"/>
  <c r="H164" i="30"/>
  <c r="B164" i="30"/>
  <c r="J162" i="32"/>
  <c r="A162" i="32"/>
  <c r="B162" i="33"/>
  <c r="H162" i="33"/>
  <c r="H167" i="28"/>
  <c r="B167" i="28"/>
  <c r="F163" i="20"/>
  <c r="R163" i="20" s="1"/>
  <c r="C164" i="20"/>
  <c r="G163" i="20"/>
  <c r="I163" i="20"/>
  <c r="S163" i="20"/>
  <c r="AD163" i="20" s="1"/>
  <c r="A162" i="34"/>
  <c r="J162" i="34"/>
  <c r="A162" i="29"/>
  <c r="J162" i="29"/>
  <c r="L164" i="32"/>
  <c r="Q165" i="32" s="1"/>
  <c r="M164" i="32"/>
  <c r="U165" i="32"/>
  <c r="AM168" i="32"/>
  <c r="AK168" i="32"/>
  <c r="AL168" i="32"/>
  <c r="W169" i="32"/>
  <c r="AK164" i="33"/>
  <c r="AM164" i="33"/>
  <c r="AL164" i="33"/>
  <c r="W165" i="33"/>
  <c r="L162" i="33"/>
  <c r="Q163" i="33" s="1"/>
  <c r="M162" i="33"/>
  <c r="U163" i="33"/>
  <c r="M166" i="35"/>
  <c r="L166" i="35"/>
  <c r="Q167" i="35" s="1"/>
  <c r="U167" i="35"/>
  <c r="AM175" i="35"/>
  <c r="AL175" i="35"/>
  <c r="AK175" i="35"/>
  <c r="W176" i="35"/>
  <c r="S164" i="35"/>
  <c r="AD164" i="35" s="1"/>
  <c r="I164" i="35"/>
  <c r="C165" i="35"/>
  <c r="G165" i="35" s="1"/>
  <c r="R164" i="35"/>
  <c r="J163" i="35"/>
  <c r="A163" i="35"/>
  <c r="B163" i="35"/>
  <c r="H163" i="35"/>
  <c r="H164" i="31"/>
  <c r="B164" i="31"/>
  <c r="J164" i="31"/>
  <c r="A164" i="31"/>
  <c r="F165" i="31"/>
  <c r="R165" i="31" s="1"/>
  <c r="C166" i="31"/>
  <c r="G166" i="31" s="1"/>
  <c r="I165" i="31"/>
  <c r="S165" i="31"/>
  <c r="AD165" i="31" s="1"/>
  <c r="AM165" i="31"/>
  <c r="AK165" i="31"/>
  <c r="AL165" i="31"/>
  <c r="W166" i="31"/>
  <c r="L165" i="31"/>
  <c r="Q166" i="31" s="1"/>
  <c r="M165" i="31"/>
  <c r="U168" i="31"/>
  <c r="AL165" i="29"/>
  <c r="AK165" i="29"/>
  <c r="AM165" i="29"/>
  <c r="W166" i="29"/>
  <c r="L165" i="29"/>
  <c r="Q166" i="29" s="1"/>
  <c r="M165" i="29"/>
  <c r="U168" i="29"/>
  <c r="AK194" i="28"/>
  <c r="AM194" i="28"/>
  <c r="AL194" i="28"/>
  <c r="W195" i="28"/>
  <c r="L164" i="28"/>
  <c r="Q165" i="28" s="1"/>
  <c r="M164" i="28"/>
  <c r="U165" i="28"/>
  <c r="AL169" i="20"/>
  <c r="AK169" i="20"/>
  <c r="AM169" i="20"/>
  <c r="W170" i="20"/>
  <c r="M162" i="20"/>
  <c r="L162" i="20"/>
  <c r="Q163" i="20" s="1"/>
  <c r="U163" i="20"/>
  <c r="AL163" i="30"/>
  <c r="AK163" i="30"/>
  <c r="AM163" i="30"/>
  <c r="W164" i="30"/>
  <c r="M163" i="30"/>
  <c r="L163" i="30"/>
  <c r="Q164" i="30" s="1"/>
  <c r="U173" i="30"/>
  <c r="AM172" i="34"/>
  <c r="AK172" i="34"/>
  <c r="AL172" i="34"/>
  <c r="W173" i="34"/>
  <c r="L164" i="34"/>
  <c r="Q165" i="34" s="1"/>
  <c r="M164" i="34"/>
  <c r="U165" i="34"/>
  <c r="B163" i="20" l="1"/>
  <c r="H163" i="20"/>
  <c r="S164" i="33"/>
  <c r="AD164" i="33" s="1"/>
  <c r="I164" i="33"/>
  <c r="G164" i="33"/>
  <c r="C165" i="33"/>
  <c r="J165" i="30"/>
  <c r="A165" i="30"/>
  <c r="H163" i="34"/>
  <c r="B163" i="34"/>
  <c r="H163" i="32"/>
  <c r="B163" i="32"/>
  <c r="G164" i="29"/>
  <c r="C165" i="29"/>
  <c r="I164" i="29"/>
  <c r="S164" i="29"/>
  <c r="AD164" i="29" s="1"/>
  <c r="C170" i="28"/>
  <c r="G169" i="28"/>
  <c r="F169" i="28"/>
  <c r="R169" i="28" s="1"/>
  <c r="I169" i="28"/>
  <c r="S169" i="28"/>
  <c r="AD169" i="28" s="1"/>
  <c r="F164" i="20"/>
  <c r="R164" i="20" s="1"/>
  <c r="G164" i="20"/>
  <c r="C165" i="20"/>
  <c r="I164" i="20"/>
  <c r="S164" i="20"/>
  <c r="AD164" i="20" s="1"/>
  <c r="A163" i="33"/>
  <c r="J163" i="33"/>
  <c r="H165" i="30"/>
  <c r="B165" i="30"/>
  <c r="A163" i="32"/>
  <c r="J163" i="32"/>
  <c r="A168" i="28"/>
  <c r="J168" i="28"/>
  <c r="G166" i="30"/>
  <c r="C167" i="30"/>
  <c r="I166" i="30"/>
  <c r="S166" i="30"/>
  <c r="AD166" i="30" s="1"/>
  <c r="J163" i="34"/>
  <c r="A163" i="34"/>
  <c r="G164" i="32"/>
  <c r="I164" i="32"/>
  <c r="C165" i="32"/>
  <c r="S164" i="32"/>
  <c r="AD164" i="32" s="1"/>
  <c r="A163" i="29"/>
  <c r="J163" i="29"/>
  <c r="A163" i="20"/>
  <c r="J163" i="20"/>
  <c r="B163" i="33"/>
  <c r="H163" i="33"/>
  <c r="G164" i="34"/>
  <c r="C165" i="34"/>
  <c r="S164" i="34"/>
  <c r="AD164" i="34" s="1"/>
  <c r="I164" i="34"/>
  <c r="H163" i="29"/>
  <c r="B163" i="29"/>
  <c r="H168" i="28"/>
  <c r="B168" i="28"/>
  <c r="AL169" i="32"/>
  <c r="AK169" i="32"/>
  <c r="AM169" i="32"/>
  <c r="W170" i="32"/>
  <c r="M165" i="32"/>
  <c r="L165" i="32"/>
  <c r="Q166" i="32" s="1"/>
  <c r="U166" i="32"/>
  <c r="AL165" i="33"/>
  <c r="AM165" i="33"/>
  <c r="AK165" i="33"/>
  <c r="W166" i="33"/>
  <c r="M163" i="33"/>
  <c r="L163" i="33"/>
  <c r="Q164" i="33" s="1"/>
  <c r="U164" i="33"/>
  <c r="M167" i="35"/>
  <c r="L167" i="35"/>
  <c r="Q168" i="35" s="1"/>
  <c r="U168" i="35"/>
  <c r="AM176" i="35"/>
  <c r="AL176" i="35"/>
  <c r="AK176" i="35"/>
  <c r="W177" i="35"/>
  <c r="C166" i="35"/>
  <c r="G166" i="35" s="1"/>
  <c r="I165" i="35"/>
  <c r="S165" i="35"/>
  <c r="AD165" i="35" s="1"/>
  <c r="R165" i="35"/>
  <c r="A164" i="35"/>
  <c r="J164" i="35"/>
  <c r="B164" i="35"/>
  <c r="H164" i="35"/>
  <c r="J165" i="31"/>
  <c r="A165" i="31"/>
  <c r="F166" i="31"/>
  <c r="R166" i="31" s="1"/>
  <c r="C167" i="31"/>
  <c r="G167" i="31" s="1"/>
  <c r="I166" i="31"/>
  <c r="S166" i="31"/>
  <c r="AD166" i="31" s="1"/>
  <c r="H165" i="31"/>
  <c r="B165" i="31"/>
  <c r="AK166" i="31"/>
  <c r="AM166" i="31"/>
  <c r="AL166" i="31"/>
  <c r="W167" i="31"/>
  <c r="L166" i="31"/>
  <c r="Q167" i="31" s="1"/>
  <c r="M166" i="31"/>
  <c r="U169" i="31"/>
  <c r="AM166" i="29"/>
  <c r="AK166" i="29"/>
  <c r="AL166" i="29"/>
  <c r="W167" i="29"/>
  <c r="M166" i="29"/>
  <c r="L166" i="29"/>
  <c r="Q167" i="29" s="1"/>
  <c r="U169" i="29"/>
  <c r="L165" i="28"/>
  <c r="Q166" i="28" s="1"/>
  <c r="M165" i="28"/>
  <c r="U166" i="28"/>
  <c r="AL195" i="28"/>
  <c r="AM195" i="28"/>
  <c r="AK195" i="28"/>
  <c r="W196" i="28"/>
  <c r="AK170" i="20"/>
  <c r="AM170" i="20"/>
  <c r="AL170" i="20"/>
  <c r="W171" i="20"/>
  <c r="M163" i="20"/>
  <c r="L163" i="20"/>
  <c r="Q164" i="20" s="1"/>
  <c r="U164" i="20"/>
  <c r="AK164" i="30"/>
  <c r="AL164" i="30"/>
  <c r="AM164" i="30"/>
  <c r="W165" i="30"/>
  <c r="L164" i="30"/>
  <c r="Q165" i="30" s="1"/>
  <c r="M164" i="30"/>
  <c r="U174" i="30"/>
  <c r="AM173" i="34"/>
  <c r="AL173" i="34"/>
  <c r="AK173" i="34"/>
  <c r="W174" i="34"/>
  <c r="L165" i="34"/>
  <c r="Q166" i="34" s="1"/>
  <c r="M165" i="34"/>
  <c r="U166" i="34"/>
  <c r="G165" i="34" l="1"/>
  <c r="C166" i="34"/>
  <c r="I165" i="34"/>
  <c r="S165" i="34"/>
  <c r="AD165" i="34" s="1"/>
  <c r="G167" i="30"/>
  <c r="C168" i="30"/>
  <c r="S167" i="30"/>
  <c r="AD167" i="30" s="1"/>
  <c r="I167" i="30"/>
  <c r="F165" i="20"/>
  <c r="R165" i="20" s="1"/>
  <c r="C166" i="20"/>
  <c r="G165" i="20"/>
  <c r="I165" i="20"/>
  <c r="S165" i="20"/>
  <c r="AD165" i="20" s="1"/>
  <c r="A169" i="28"/>
  <c r="J169" i="28"/>
  <c r="J164" i="33"/>
  <c r="A164" i="33"/>
  <c r="H164" i="34"/>
  <c r="B164" i="34"/>
  <c r="S165" i="32"/>
  <c r="AD165" i="32" s="1"/>
  <c r="C166" i="32"/>
  <c r="I165" i="32"/>
  <c r="G165" i="32"/>
  <c r="H166" i="30"/>
  <c r="B166" i="30"/>
  <c r="H164" i="20"/>
  <c r="B164" i="20"/>
  <c r="J164" i="29"/>
  <c r="A164" i="29"/>
  <c r="A164" i="34"/>
  <c r="J164" i="34"/>
  <c r="A164" i="32"/>
  <c r="J164" i="32"/>
  <c r="H169" i="28"/>
  <c r="B169" i="28"/>
  <c r="C166" i="29"/>
  <c r="G165" i="29"/>
  <c r="I165" i="29"/>
  <c r="S165" i="29"/>
  <c r="AD165" i="29" s="1"/>
  <c r="C166" i="33"/>
  <c r="G165" i="33"/>
  <c r="S165" i="33"/>
  <c r="AD165" i="33" s="1"/>
  <c r="I165" i="33"/>
  <c r="B164" i="32"/>
  <c r="H164" i="32"/>
  <c r="J166" i="30"/>
  <c r="A166" i="30"/>
  <c r="A164" i="20"/>
  <c r="J164" i="20"/>
  <c r="F170" i="28"/>
  <c r="R170" i="28" s="1"/>
  <c r="G170" i="28"/>
  <c r="C171" i="28"/>
  <c r="S170" i="28"/>
  <c r="AD170" i="28" s="1"/>
  <c r="I170" i="28"/>
  <c r="H164" i="29"/>
  <c r="B164" i="29"/>
  <c r="B164" i="33"/>
  <c r="H164" i="33"/>
  <c r="AK170" i="32"/>
  <c r="AM170" i="32"/>
  <c r="AL170" i="32"/>
  <c r="W171" i="32"/>
  <c r="L166" i="32"/>
  <c r="Q167" i="32" s="1"/>
  <c r="M166" i="32"/>
  <c r="U167" i="32"/>
  <c r="M164" i="33"/>
  <c r="L164" i="33"/>
  <c r="Q165" i="33" s="1"/>
  <c r="U165" i="33"/>
  <c r="AM166" i="33"/>
  <c r="AK166" i="33"/>
  <c r="AL166" i="33"/>
  <c r="W167" i="33"/>
  <c r="M168" i="35"/>
  <c r="L168" i="35"/>
  <c r="Q169" i="35" s="1"/>
  <c r="U169" i="35"/>
  <c r="AM177" i="35"/>
  <c r="AK177" i="35"/>
  <c r="AL177" i="35"/>
  <c r="W178" i="35"/>
  <c r="H165" i="35"/>
  <c r="B165" i="35"/>
  <c r="A165" i="35"/>
  <c r="J165" i="35"/>
  <c r="C167" i="35"/>
  <c r="G167" i="35" s="1"/>
  <c r="I166" i="35"/>
  <c r="S166" i="35"/>
  <c r="AD166" i="35" s="1"/>
  <c r="R166" i="35"/>
  <c r="H166" i="31"/>
  <c r="B166" i="31"/>
  <c r="J166" i="31"/>
  <c r="A166" i="31"/>
  <c r="F167" i="31"/>
  <c r="R167" i="31" s="1"/>
  <c r="C168" i="31"/>
  <c r="G168" i="31" s="1"/>
  <c r="I167" i="31"/>
  <c r="S167" i="31"/>
  <c r="AD167" i="31" s="1"/>
  <c r="AK167" i="31"/>
  <c r="AM167" i="31"/>
  <c r="AL167" i="31"/>
  <c r="W168" i="31"/>
  <c r="M167" i="31"/>
  <c r="L167" i="31"/>
  <c r="Q168" i="31" s="1"/>
  <c r="U170" i="31"/>
  <c r="AM167" i="29"/>
  <c r="AL167" i="29"/>
  <c r="AK167" i="29"/>
  <c r="W168" i="29"/>
  <c r="M167" i="29"/>
  <c r="L167" i="29"/>
  <c r="Q168" i="29" s="1"/>
  <c r="U170" i="29"/>
  <c r="AM196" i="28"/>
  <c r="AK196" i="28"/>
  <c r="AL196" i="28"/>
  <c r="W197" i="28"/>
  <c r="L166" i="28"/>
  <c r="Q167" i="28" s="1"/>
  <c r="M166" i="28"/>
  <c r="U167" i="28"/>
  <c r="AK171" i="20"/>
  <c r="AL171" i="20"/>
  <c r="AM171" i="20"/>
  <c r="W172" i="20"/>
  <c r="M164" i="20"/>
  <c r="L164" i="20"/>
  <c r="Q165" i="20" s="1"/>
  <c r="U165" i="20"/>
  <c r="AK165" i="30"/>
  <c r="AL165" i="30"/>
  <c r="AM165" i="30"/>
  <c r="W166" i="30"/>
  <c r="M165" i="30"/>
  <c r="L165" i="30"/>
  <c r="Q166" i="30" s="1"/>
  <c r="U175" i="30"/>
  <c r="L166" i="34"/>
  <c r="Q167" i="34" s="1"/>
  <c r="M166" i="34"/>
  <c r="U167" i="34"/>
  <c r="AK174" i="34"/>
  <c r="AL174" i="34"/>
  <c r="AM174" i="34"/>
  <c r="W175" i="34"/>
  <c r="C172" i="28" l="1"/>
  <c r="F171" i="28"/>
  <c r="R171" i="28" s="1"/>
  <c r="G171" i="28"/>
  <c r="S171" i="28"/>
  <c r="AD171" i="28" s="1"/>
  <c r="I171" i="28"/>
  <c r="I166" i="33"/>
  <c r="G166" i="33"/>
  <c r="C167" i="33"/>
  <c r="S166" i="33"/>
  <c r="AD166" i="33" s="1"/>
  <c r="G166" i="29"/>
  <c r="C167" i="29"/>
  <c r="I166" i="29"/>
  <c r="S166" i="29"/>
  <c r="AD166" i="29" s="1"/>
  <c r="J165" i="20"/>
  <c r="A165" i="20"/>
  <c r="J167" i="30"/>
  <c r="A167" i="30"/>
  <c r="H170" i="28"/>
  <c r="B170" i="28"/>
  <c r="A165" i="33"/>
  <c r="J165" i="33"/>
  <c r="H165" i="32"/>
  <c r="B165" i="32"/>
  <c r="B165" i="20"/>
  <c r="H165" i="20"/>
  <c r="J165" i="34"/>
  <c r="A165" i="34"/>
  <c r="J170" i="28"/>
  <c r="A170" i="28"/>
  <c r="A165" i="29"/>
  <c r="J165" i="29"/>
  <c r="A165" i="32"/>
  <c r="J165" i="32"/>
  <c r="F166" i="20"/>
  <c r="R166" i="20" s="1"/>
  <c r="G166" i="20"/>
  <c r="C167" i="20"/>
  <c r="I166" i="20"/>
  <c r="S166" i="20"/>
  <c r="AD166" i="20" s="1"/>
  <c r="G168" i="30"/>
  <c r="C169" i="30"/>
  <c r="I168" i="30"/>
  <c r="S168" i="30"/>
  <c r="AD168" i="30" s="1"/>
  <c r="G166" i="34"/>
  <c r="C167" i="34"/>
  <c r="I166" i="34"/>
  <c r="S166" i="34"/>
  <c r="AD166" i="34" s="1"/>
  <c r="H165" i="33"/>
  <c r="B165" i="33"/>
  <c r="H165" i="29"/>
  <c r="B165" i="29"/>
  <c r="I166" i="32"/>
  <c r="C167" i="32"/>
  <c r="G166" i="32"/>
  <c r="S166" i="32"/>
  <c r="AD166" i="32" s="1"/>
  <c r="B167" i="30"/>
  <c r="H167" i="30"/>
  <c r="H165" i="34"/>
  <c r="B165" i="34"/>
  <c r="L167" i="32"/>
  <c r="Q168" i="32" s="1"/>
  <c r="M167" i="32"/>
  <c r="U168" i="32"/>
  <c r="AL171" i="32"/>
  <c r="AM171" i="32"/>
  <c r="AK171" i="32"/>
  <c r="W172" i="32"/>
  <c r="AM167" i="33"/>
  <c r="AK167" i="33"/>
  <c r="AL167" i="33"/>
  <c r="W168" i="33"/>
  <c r="M165" i="33"/>
  <c r="L165" i="33"/>
  <c r="Q166" i="33" s="1"/>
  <c r="U166" i="33"/>
  <c r="L169" i="35"/>
  <c r="Q170" i="35" s="1"/>
  <c r="M169" i="35"/>
  <c r="U170" i="35"/>
  <c r="AM178" i="35"/>
  <c r="AK178" i="35"/>
  <c r="AL178" i="35"/>
  <c r="W179" i="35"/>
  <c r="A166" i="35"/>
  <c r="J166" i="35"/>
  <c r="H166" i="35"/>
  <c r="B166" i="35"/>
  <c r="I167" i="35"/>
  <c r="C168" i="35"/>
  <c r="G168" i="35" s="1"/>
  <c r="S167" i="35"/>
  <c r="AD167" i="35" s="1"/>
  <c r="R167" i="35"/>
  <c r="J167" i="31"/>
  <c r="A167" i="31"/>
  <c r="F168" i="31"/>
  <c r="R168" i="31" s="1"/>
  <c r="C169" i="31"/>
  <c r="G169" i="31" s="1"/>
  <c r="S168" i="31"/>
  <c r="AD168" i="31" s="1"/>
  <c r="I168" i="31"/>
  <c r="H167" i="31"/>
  <c r="B167" i="31"/>
  <c r="AK168" i="31"/>
  <c r="AM168" i="31"/>
  <c r="AL168" i="31"/>
  <c r="W169" i="31"/>
  <c r="M168" i="31"/>
  <c r="L168" i="31"/>
  <c r="Q169" i="31" s="1"/>
  <c r="U171" i="31"/>
  <c r="AL168" i="29"/>
  <c r="AK168" i="29"/>
  <c r="AM168" i="29"/>
  <c r="W169" i="29"/>
  <c r="L168" i="29"/>
  <c r="Q169" i="29" s="1"/>
  <c r="M168" i="29"/>
  <c r="U171" i="29"/>
  <c r="M167" i="28"/>
  <c r="L167" i="28"/>
  <c r="Q168" i="28" s="1"/>
  <c r="U168" i="28"/>
  <c r="AK197" i="28"/>
  <c r="AM197" i="28"/>
  <c r="AL197" i="28"/>
  <c r="W198" i="28"/>
  <c r="AM172" i="20"/>
  <c r="AK172" i="20"/>
  <c r="AL172" i="20"/>
  <c r="W173" i="20"/>
  <c r="M165" i="20"/>
  <c r="L165" i="20"/>
  <c r="Q166" i="20" s="1"/>
  <c r="U166" i="20"/>
  <c r="AK166" i="30"/>
  <c r="AM166" i="30"/>
  <c r="AL166" i="30"/>
  <c r="W167" i="30"/>
  <c r="L166" i="30"/>
  <c r="Q167" i="30" s="1"/>
  <c r="M166" i="30"/>
  <c r="U176" i="30"/>
  <c r="L167" i="34"/>
  <c r="Q168" i="34" s="1"/>
  <c r="M167" i="34"/>
  <c r="U168" i="34"/>
  <c r="AL175" i="34"/>
  <c r="AK175" i="34"/>
  <c r="AM175" i="34"/>
  <c r="W176" i="34"/>
  <c r="S167" i="32" l="1"/>
  <c r="AD167" i="32" s="1"/>
  <c r="I167" i="32"/>
  <c r="C168" i="32"/>
  <c r="G167" i="32"/>
  <c r="G167" i="34"/>
  <c r="C168" i="34"/>
  <c r="I167" i="34"/>
  <c r="S167" i="34"/>
  <c r="AD167" i="34" s="1"/>
  <c r="C170" i="30"/>
  <c r="G169" i="30"/>
  <c r="S169" i="30"/>
  <c r="AD169" i="30" s="1"/>
  <c r="I169" i="30"/>
  <c r="F167" i="20"/>
  <c r="R167" i="20" s="1"/>
  <c r="C168" i="20"/>
  <c r="G167" i="20"/>
  <c r="I167" i="20"/>
  <c r="S167" i="20"/>
  <c r="AD167" i="20" s="1"/>
  <c r="J166" i="29"/>
  <c r="A166" i="29"/>
  <c r="C168" i="33"/>
  <c r="G167" i="33"/>
  <c r="S167" i="33"/>
  <c r="AD167" i="33" s="1"/>
  <c r="I167" i="33"/>
  <c r="A166" i="32"/>
  <c r="J166" i="32"/>
  <c r="H166" i="34"/>
  <c r="B166" i="34"/>
  <c r="B168" i="30"/>
  <c r="H168" i="30"/>
  <c r="B166" i="20"/>
  <c r="H166" i="20"/>
  <c r="C168" i="29"/>
  <c r="G167" i="29"/>
  <c r="I167" i="29"/>
  <c r="S167" i="29"/>
  <c r="AD167" i="29" s="1"/>
  <c r="B166" i="33"/>
  <c r="H166" i="33"/>
  <c r="H171" i="28"/>
  <c r="B171" i="28"/>
  <c r="H166" i="29"/>
  <c r="B166" i="29"/>
  <c r="J166" i="33"/>
  <c r="A166" i="33"/>
  <c r="B166" i="32"/>
  <c r="H166" i="32"/>
  <c r="A166" i="34"/>
  <c r="J166" i="34"/>
  <c r="A168" i="30"/>
  <c r="J168" i="30"/>
  <c r="A166" i="20"/>
  <c r="J166" i="20"/>
  <c r="A171" i="28"/>
  <c r="J171" i="28"/>
  <c r="F172" i="28"/>
  <c r="R172" i="28" s="1"/>
  <c r="C173" i="28"/>
  <c r="G172" i="28"/>
  <c r="I172" i="28"/>
  <c r="S172" i="28"/>
  <c r="AD172" i="28" s="1"/>
  <c r="AK172" i="32"/>
  <c r="AL172" i="32"/>
  <c r="AM172" i="32"/>
  <c r="W173" i="32"/>
  <c r="L168" i="32"/>
  <c r="Q169" i="32" s="1"/>
  <c r="M168" i="32"/>
  <c r="U169" i="32"/>
  <c r="AL168" i="33"/>
  <c r="AK168" i="33"/>
  <c r="AM168" i="33"/>
  <c r="W169" i="33"/>
  <c r="L166" i="33"/>
  <c r="Q167" i="33" s="1"/>
  <c r="M166" i="33"/>
  <c r="U167" i="33"/>
  <c r="M170" i="35"/>
  <c r="L170" i="35"/>
  <c r="Q171" i="35" s="1"/>
  <c r="U171" i="35"/>
  <c r="AK179" i="35"/>
  <c r="AM179" i="35"/>
  <c r="AL179" i="35"/>
  <c r="W180" i="35"/>
  <c r="S168" i="35"/>
  <c r="AD168" i="35" s="1"/>
  <c r="R168" i="35"/>
  <c r="I168" i="35"/>
  <c r="C169" i="35"/>
  <c r="G169" i="35" s="1"/>
  <c r="H167" i="35"/>
  <c r="B167" i="35"/>
  <c r="J167" i="35"/>
  <c r="A167" i="35"/>
  <c r="H168" i="31"/>
  <c r="B168" i="31"/>
  <c r="J168" i="31"/>
  <c r="A168" i="31"/>
  <c r="F169" i="31"/>
  <c r="R169" i="31" s="1"/>
  <c r="C170" i="31"/>
  <c r="G170" i="31" s="1"/>
  <c r="I169" i="31"/>
  <c r="S169" i="31"/>
  <c r="AD169" i="31" s="1"/>
  <c r="AK169" i="31"/>
  <c r="AM169" i="31"/>
  <c r="AL169" i="31"/>
  <c r="W170" i="31"/>
  <c r="M169" i="31"/>
  <c r="L169" i="31"/>
  <c r="Q170" i="31" s="1"/>
  <c r="U172" i="31"/>
  <c r="AK169" i="29"/>
  <c r="AL169" i="29"/>
  <c r="AM169" i="29"/>
  <c r="W170" i="29"/>
  <c r="L169" i="29"/>
  <c r="Q170" i="29" s="1"/>
  <c r="M169" i="29"/>
  <c r="U172" i="29"/>
  <c r="AM198" i="28"/>
  <c r="AK198" i="28"/>
  <c r="AL198" i="28"/>
  <c r="W199" i="28"/>
  <c r="M168" i="28"/>
  <c r="L168" i="28"/>
  <c r="Q169" i="28" s="1"/>
  <c r="U169" i="28"/>
  <c r="M166" i="20"/>
  <c r="L166" i="20"/>
  <c r="Q167" i="20" s="1"/>
  <c r="U167" i="20"/>
  <c r="AK173" i="20"/>
  <c r="AM173" i="20"/>
  <c r="AL173" i="20"/>
  <c r="W174" i="20"/>
  <c r="AM167" i="30"/>
  <c r="AL167" i="30"/>
  <c r="AK167" i="30"/>
  <c r="W168" i="30"/>
  <c r="L167" i="30"/>
  <c r="Q168" i="30" s="1"/>
  <c r="M167" i="30"/>
  <c r="U177" i="30"/>
  <c r="L168" i="34"/>
  <c r="Q169" i="34" s="1"/>
  <c r="M168" i="34"/>
  <c r="U169" i="34"/>
  <c r="AL176" i="34"/>
  <c r="AK176" i="34"/>
  <c r="AM176" i="34"/>
  <c r="W177" i="34"/>
  <c r="H172" i="28" l="1"/>
  <c r="B172" i="28"/>
  <c r="G168" i="29"/>
  <c r="C169" i="29"/>
  <c r="S168" i="29"/>
  <c r="AD168" i="29" s="1"/>
  <c r="I168" i="29"/>
  <c r="S168" i="33"/>
  <c r="AD168" i="33" s="1"/>
  <c r="C169" i="33"/>
  <c r="G168" i="33"/>
  <c r="I168" i="33"/>
  <c r="A167" i="20"/>
  <c r="J167" i="20"/>
  <c r="J169" i="30"/>
  <c r="A169" i="30"/>
  <c r="B167" i="32"/>
  <c r="H167" i="32"/>
  <c r="C174" i="28"/>
  <c r="G173" i="28"/>
  <c r="F173" i="28"/>
  <c r="R173" i="28" s="1"/>
  <c r="S173" i="28"/>
  <c r="AD173" i="28" s="1"/>
  <c r="I173" i="28"/>
  <c r="A167" i="33"/>
  <c r="J167" i="33"/>
  <c r="B167" i="20"/>
  <c r="H167" i="20"/>
  <c r="J167" i="34"/>
  <c r="A167" i="34"/>
  <c r="S168" i="32"/>
  <c r="AD168" i="32" s="1"/>
  <c r="I168" i="32"/>
  <c r="C169" i="32"/>
  <c r="G168" i="32"/>
  <c r="J167" i="29"/>
  <c r="A167" i="29"/>
  <c r="F168" i="20"/>
  <c r="R168" i="20" s="1"/>
  <c r="G168" i="20"/>
  <c r="C169" i="20"/>
  <c r="I168" i="20"/>
  <c r="S168" i="20"/>
  <c r="AD168" i="20" s="1"/>
  <c r="H169" i="30"/>
  <c r="B169" i="30"/>
  <c r="G168" i="34"/>
  <c r="C169" i="34"/>
  <c r="I168" i="34"/>
  <c r="S168" i="34"/>
  <c r="AD168" i="34" s="1"/>
  <c r="A167" i="32"/>
  <c r="J167" i="32"/>
  <c r="J172" i="28"/>
  <c r="A172" i="28"/>
  <c r="B167" i="29"/>
  <c r="H167" i="29"/>
  <c r="B167" i="33"/>
  <c r="H167" i="33"/>
  <c r="G170" i="30"/>
  <c r="C171" i="30"/>
  <c r="I170" i="30"/>
  <c r="S170" i="30"/>
  <c r="AD170" i="30" s="1"/>
  <c r="H167" i="34"/>
  <c r="B167" i="34"/>
  <c r="AL173" i="32"/>
  <c r="AM173" i="32"/>
  <c r="AK173" i="32"/>
  <c r="W174" i="32"/>
  <c r="L169" i="32"/>
  <c r="Q170" i="32" s="1"/>
  <c r="M169" i="32"/>
  <c r="U170" i="32"/>
  <c r="AL169" i="33"/>
  <c r="AM169" i="33"/>
  <c r="AK169" i="33"/>
  <c r="W170" i="33"/>
  <c r="M167" i="33"/>
  <c r="L167" i="33"/>
  <c r="Q168" i="33" s="1"/>
  <c r="U168" i="33"/>
  <c r="M171" i="35"/>
  <c r="L171" i="35"/>
  <c r="Q172" i="35" s="1"/>
  <c r="U172" i="35"/>
  <c r="AM180" i="35"/>
  <c r="AL180" i="35"/>
  <c r="AK180" i="35"/>
  <c r="W181" i="35"/>
  <c r="B168" i="35"/>
  <c r="H168" i="35"/>
  <c r="J168" i="35"/>
  <c r="A168" i="35"/>
  <c r="S169" i="35"/>
  <c r="AD169" i="35" s="1"/>
  <c r="R169" i="35"/>
  <c r="C170" i="35"/>
  <c r="G170" i="35" s="1"/>
  <c r="I169" i="35"/>
  <c r="A169" i="31"/>
  <c r="J169" i="31"/>
  <c r="B169" i="31"/>
  <c r="H169" i="31"/>
  <c r="F170" i="31"/>
  <c r="R170" i="31" s="1"/>
  <c r="C171" i="31"/>
  <c r="G171" i="31" s="1"/>
  <c r="S170" i="31"/>
  <c r="AD170" i="31" s="1"/>
  <c r="I170" i="31"/>
  <c r="AM170" i="31"/>
  <c r="AK170" i="31"/>
  <c r="AL170" i="31"/>
  <c r="W171" i="31"/>
  <c r="L170" i="31"/>
  <c r="Q171" i="31" s="1"/>
  <c r="M170" i="31"/>
  <c r="U173" i="31"/>
  <c r="AL170" i="29"/>
  <c r="AK170" i="29"/>
  <c r="AM170" i="29"/>
  <c r="W171" i="29"/>
  <c r="L170" i="29"/>
  <c r="Q171" i="29" s="1"/>
  <c r="M170" i="29"/>
  <c r="U173" i="29"/>
  <c r="AL199" i="28"/>
  <c r="AK199" i="28"/>
  <c r="AM199" i="28"/>
  <c r="W200" i="28"/>
  <c r="L169" i="28"/>
  <c r="Q170" i="28" s="1"/>
  <c r="M169" i="28"/>
  <c r="U170" i="28"/>
  <c r="AL174" i="20"/>
  <c r="AK174" i="20"/>
  <c r="AM174" i="20"/>
  <c r="W175" i="20"/>
  <c r="M167" i="20"/>
  <c r="L167" i="20"/>
  <c r="Q168" i="20" s="1"/>
  <c r="U168" i="20"/>
  <c r="AL168" i="30"/>
  <c r="AK168" i="30"/>
  <c r="AM168" i="30"/>
  <c r="W169" i="30"/>
  <c r="M168" i="30"/>
  <c r="L168" i="30"/>
  <c r="Q169" i="30" s="1"/>
  <c r="U178" i="30"/>
  <c r="L169" i="34"/>
  <c r="Q170" i="34" s="1"/>
  <c r="M169" i="34"/>
  <c r="U170" i="34"/>
  <c r="AK177" i="34"/>
  <c r="AL177" i="34"/>
  <c r="AM177" i="34"/>
  <c r="W178" i="34"/>
  <c r="A170" i="30" l="1"/>
  <c r="J170" i="30"/>
  <c r="F169" i="20"/>
  <c r="R169" i="20" s="1"/>
  <c r="C170" i="20"/>
  <c r="G169" i="20"/>
  <c r="S169" i="20"/>
  <c r="AD169" i="20" s="1"/>
  <c r="I169" i="20"/>
  <c r="C170" i="33"/>
  <c r="G169" i="33"/>
  <c r="I169" i="33"/>
  <c r="S169" i="33"/>
  <c r="AD169" i="33" s="1"/>
  <c r="C170" i="29"/>
  <c r="G169" i="29"/>
  <c r="I169" i="29"/>
  <c r="S169" i="29"/>
  <c r="AD169" i="29" s="1"/>
  <c r="G171" i="30"/>
  <c r="C172" i="30"/>
  <c r="S171" i="30"/>
  <c r="AD171" i="30" s="1"/>
  <c r="I171" i="30"/>
  <c r="A168" i="34"/>
  <c r="J168" i="34"/>
  <c r="B168" i="20"/>
  <c r="H168" i="20"/>
  <c r="B168" i="32"/>
  <c r="H168" i="32"/>
  <c r="H168" i="29"/>
  <c r="B168" i="29"/>
  <c r="B170" i="30"/>
  <c r="H170" i="30"/>
  <c r="G169" i="34"/>
  <c r="C170" i="34"/>
  <c r="I169" i="34"/>
  <c r="S169" i="34"/>
  <c r="AD169" i="34" s="1"/>
  <c r="C170" i="32"/>
  <c r="G169" i="32"/>
  <c r="S169" i="32"/>
  <c r="AD169" i="32" s="1"/>
  <c r="I169" i="32"/>
  <c r="H173" i="28"/>
  <c r="B173" i="28"/>
  <c r="J168" i="33"/>
  <c r="A168" i="33"/>
  <c r="J168" i="29"/>
  <c r="A168" i="29"/>
  <c r="H168" i="34"/>
  <c r="B168" i="34"/>
  <c r="A168" i="20"/>
  <c r="J168" i="20"/>
  <c r="A168" i="32"/>
  <c r="J168" i="32"/>
  <c r="J173" i="28"/>
  <c r="A173" i="28"/>
  <c r="F174" i="28"/>
  <c r="R174" i="28" s="1"/>
  <c r="G174" i="28"/>
  <c r="C175" i="28"/>
  <c r="S174" i="28"/>
  <c r="AD174" i="28" s="1"/>
  <c r="I174" i="28"/>
  <c r="H168" i="33"/>
  <c r="B168" i="33"/>
  <c r="AM174" i="32"/>
  <c r="AL174" i="32"/>
  <c r="AK174" i="32"/>
  <c r="W175" i="32"/>
  <c r="L170" i="32"/>
  <c r="Q171" i="32" s="1"/>
  <c r="M170" i="32"/>
  <c r="U171" i="32"/>
  <c r="AK170" i="33"/>
  <c r="AM170" i="33"/>
  <c r="AL170" i="33"/>
  <c r="W171" i="33"/>
  <c r="M168" i="33"/>
  <c r="L168" i="33"/>
  <c r="Q169" i="33" s="1"/>
  <c r="U169" i="33"/>
  <c r="L172" i="35"/>
  <c r="Q173" i="35" s="1"/>
  <c r="M172" i="35"/>
  <c r="U173" i="35"/>
  <c r="AK181" i="35"/>
  <c r="AL181" i="35"/>
  <c r="AM181" i="35"/>
  <c r="W182" i="35"/>
  <c r="C171" i="35"/>
  <c r="G171" i="35" s="1"/>
  <c r="I170" i="35"/>
  <c r="S170" i="35"/>
  <c r="AD170" i="35" s="1"/>
  <c r="R170" i="35"/>
  <c r="A169" i="35"/>
  <c r="J169" i="35"/>
  <c r="H169" i="35"/>
  <c r="B169" i="35"/>
  <c r="F171" i="31"/>
  <c r="R171" i="31" s="1"/>
  <c r="C172" i="31"/>
  <c r="G172" i="31" s="1"/>
  <c r="S171" i="31"/>
  <c r="AD171" i="31" s="1"/>
  <c r="I171" i="31"/>
  <c r="B170" i="31"/>
  <c r="H170" i="31"/>
  <c r="A170" i="31"/>
  <c r="J170" i="31"/>
  <c r="AK171" i="31"/>
  <c r="AM171" i="31"/>
  <c r="AL171" i="31"/>
  <c r="W172" i="31"/>
  <c r="M171" i="31"/>
  <c r="L171" i="31"/>
  <c r="Q172" i="31" s="1"/>
  <c r="U174" i="31"/>
  <c r="AK171" i="29"/>
  <c r="AM171" i="29"/>
  <c r="AL171" i="29"/>
  <c r="W172" i="29"/>
  <c r="L171" i="29"/>
  <c r="Q172" i="29" s="1"/>
  <c r="M171" i="29"/>
  <c r="U174" i="29"/>
  <c r="L170" i="28"/>
  <c r="Q171" i="28" s="1"/>
  <c r="M170" i="28"/>
  <c r="U171" i="28"/>
  <c r="AK200" i="28"/>
  <c r="AL200" i="28"/>
  <c r="AM200" i="28"/>
  <c r="W201" i="28"/>
  <c r="AK175" i="20"/>
  <c r="AL175" i="20"/>
  <c r="AM175" i="20"/>
  <c r="W176" i="20"/>
  <c r="M168" i="20"/>
  <c r="L168" i="20"/>
  <c r="Q169" i="20" s="1"/>
  <c r="U169" i="20"/>
  <c r="AL169" i="30"/>
  <c r="AK169" i="30"/>
  <c r="AM169" i="30"/>
  <c r="W170" i="30"/>
  <c r="L169" i="30"/>
  <c r="Q170" i="30" s="1"/>
  <c r="M169" i="30"/>
  <c r="U179" i="30"/>
  <c r="AM178" i="34"/>
  <c r="AL178" i="34"/>
  <c r="AK178" i="34"/>
  <c r="W179" i="34"/>
  <c r="L170" i="34"/>
  <c r="Q171" i="34" s="1"/>
  <c r="M170" i="34"/>
  <c r="U171" i="34"/>
  <c r="A174" i="28" l="1"/>
  <c r="J174" i="28"/>
  <c r="A169" i="34"/>
  <c r="J169" i="34"/>
  <c r="B171" i="30"/>
  <c r="H171" i="30"/>
  <c r="G170" i="29"/>
  <c r="C171" i="29"/>
  <c r="I170" i="29"/>
  <c r="S170" i="29"/>
  <c r="AD170" i="29" s="1"/>
  <c r="S170" i="33"/>
  <c r="AD170" i="33" s="1"/>
  <c r="G170" i="33"/>
  <c r="C171" i="33"/>
  <c r="I170" i="33"/>
  <c r="F170" i="20"/>
  <c r="R170" i="20" s="1"/>
  <c r="G170" i="20"/>
  <c r="C171" i="20"/>
  <c r="I170" i="20"/>
  <c r="S170" i="20"/>
  <c r="AD170" i="20" s="1"/>
  <c r="B169" i="32"/>
  <c r="H169" i="32"/>
  <c r="G170" i="34"/>
  <c r="C171" i="34"/>
  <c r="S170" i="34"/>
  <c r="AD170" i="34" s="1"/>
  <c r="I170" i="34"/>
  <c r="A171" i="30"/>
  <c r="J171" i="30"/>
  <c r="A169" i="20"/>
  <c r="J169" i="20"/>
  <c r="C176" i="28"/>
  <c r="G175" i="28"/>
  <c r="F175" i="28"/>
  <c r="R175" i="28" s="1"/>
  <c r="I175" i="28"/>
  <c r="S175" i="28"/>
  <c r="AD175" i="28" s="1"/>
  <c r="S170" i="32"/>
  <c r="AD170" i="32" s="1"/>
  <c r="I170" i="32"/>
  <c r="C171" i="32"/>
  <c r="G170" i="32"/>
  <c r="H169" i="34"/>
  <c r="B169" i="34"/>
  <c r="J169" i="29"/>
  <c r="A169" i="29"/>
  <c r="A169" i="33"/>
  <c r="J169" i="33"/>
  <c r="H174" i="28"/>
  <c r="B174" i="28"/>
  <c r="A169" i="32"/>
  <c r="J169" i="32"/>
  <c r="G172" i="30"/>
  <c r="C173" i="30"/>
  <c r="S172" i="30"/>
  <c r="AD172" i="30" s="1"/>
  <c r="I172" i="30"/>
  <c r="B169" i="29"/>
  <c r="H169" i="29"/>
  <c r="H169" i="33"/>
  <c r="B169" i="33"/>
  <c r="B169" i="20"/>
  <c r="H169" i="20"/>
  <c r="AM175" i="32"/>
  <c r="AL175" i="32"/>
  <c r="AK175" i="32"/>
  <c r="W176" i="32"/>
  <c r="L171" i="32"/>
  <c r="Q172" i="32" s="1"/>
  <c r="M171" i="32"/>
  <c r="U172" i="32"/>
  <c r="AK171" i="33"/>
  <c r="AL171" i="33"/>
  <c r="AM171" i="33"/>
  <c r="W172" i="33"/>
  <c r="L169" i="33"/>
  <c r="Q170" i="33" s="1"/>
  <c r="M169" i="33"/>
  <c r="U170" i="33"/>
  <c r="L173" i="35"/>
  <c r="Q174" i="35" s="1"/>
  <c r="M173" i="35"/>
  <c r="U174" i="35"/>
  <c r="AK182" i="35"/>
  <c r="AL182" i="35"/>
  <c r="AM182" i="35"/>
  <c r="W183" i="35"/>
  <c r="A170" i="35"/>
  <c r="J170" i="35"/>
  <c r="H170" i="35"/>
  <c r="B170" i="35"/>
  <c r="I171" i="35"/>
  <c r="C172" i="35"/>
  <c r="G172" i="35" s="1"/>
  <c r="S171" i="35"/>
  <c r="AD171" i="35" s="1"/>
  <c r="R171" i="35"/>
  <c r="F172" i="31"/>
  <c r="R172" i="31" s="1"/>
  <c r="I172" i="31"/>
  <c r="C173" i="31"/>
  <c r="G173" i="31" s="1"/>
  <c r="S172" i="31"/>
  <c r="AD172" i="31" s="1"/>
  <c r="B171" i="31"/>
  <c r="H171" i="31"/>
  <c r="J171" i="31"/>
  <c r="A171" i="31"/>
  <c r="AK172" i="31"/>
  <c r="AM172" i="31"/>
  <c r="AL172" i="31"/>
  <c r="W173" i="31"/>
  <c r="L172" i="31"/>
  <c r="Q173" i="31" s="1"/>
  <c r="M172" i="31"/>
  <c r="U175" i="31"/>
  <c r="AM172" i="29"/>
  <c r="AL172" i="29"/>
  <c r="AK172" i="29"/>
  <c r="W173" i="29"/>
  <c r="L172" i="29"/>
  <c r="Q173" i="29" s="1"/>
  <c r="M172" i="29"/>
  <c r="U175" i="29"/>
  <c r="M171" i="28"/>
  <c r="L171" i="28"/>
  <c r="Q172" i="28" s="1"/>
  <c r="U172" i="28"/>
  <c r="AM201" i="28"/>
  <c r="AL201" i="28"/>
  <c r="AK201" i="28"/>
  <c r="W202" i="28"/>
  <c r="AK176" i="20"/>
  <c r="AM176" i="20"/>
  <c r="AL176" i="20"/>
  <c r="W177" i="20"/>
  <c r="M169" i="20"/>
  <c r="L169" i="20"/>
  <c r="Q170" i="20" s="1"/>
  <c r="U170" i="20"/>
  <c r="AM170" i="30"/>
  <c r="AL170" i="30"/>
  <c r="AK170" i="30"/>
  <c r="W171" i="30"/>
  <c r="L170" i="30"/>
  <c r="Q171" i="30" s="1"/>
  <c r="M170" i="30"/>
  <c r="U180" i="30"/>
  <c r="AL179" i="34"/>
  <c r="AK179" i="34"/>
  <c r="AM179" i="34"/>
  <c r="W180" i="34"/>
  <c r="L171" i="34"/>
  <c r="Q172" i="34" s="1"/>
  <c r="M171" i="34"/>
  <c r="U172" i="34"/>
  <c r="A172" i="30" l="1"/>
  <c r="J172" i="30"/>
  <c r="A170" i="32"/>
  <c r="J170" i="32"/>
  <c r="H170" i="20"/>
  <c r="B170" i="20"/>
  <c r="H170" i="33"/>
  <c r="B170" i="33"/>
  <c r="C172" i="29"/>
  <c r="G171" i="29"/>
  <c r="S171" i="29"/>
  <c r="AD171" i="29" s="1"/>
  <c r="I171" i="29"/>
  <c r="H175" i="28"/>
  <c r="B175" i="28"/>
  <c r="G171" i="34"/>
  <c r="C172" i="34"/>
  <c r="I171" i="34"/>
  <c r="S171" i="34"/>
  <c r="AD171" i="34" s="1"/>
  <c r="B170" i="29"/>
  <c r="H170" i="29"/>
  <c r="C174" i="30"/>
  <c r="G173" i="30"/>
  <c r="S173" i="30"/>
  <c r="AD173" i="30" s="1"/>
  <c r="I173" i="30"/>
  <c r="B170" i="32"/>
  <c r="H170" i="32"/>
  <c r="F176" i="28"/>
  <c r="R176" i="28" s="1"/>
  <c r="G176" i="28"/>
  <c r="C177" i="28"/>
  <c r="I176" i="28"/>
  <c r="S176" i="28"/>
  <c r="AD176" i="28" s="1"/>
  <c r="B170" i="34"/>
  <c r="H170" i="34"/>
  <c r="J170" i="20"/>
  <c r="A170" i="20"/>
  <c r="J170" i="33"/>
  <c r="A170" i="33"/>
  <c r="H172" i="30"/>
  <c r="B172" i="30"/>
  <c r="G171" i="32"/>
  <c r="S171" i="32"/>
  <c r="AD171" i="32" s="1"/>
  <c r="I171" i="32"/>
  <c r="C172" i="32"/>
  <c r="J175" i="28"/>
  <c r="A175" i="28"/>
  <c r="J170" i="34"/>
  <c r="A170" i="34"/>
  <c r="F171" i="20"/>
  <c r="R171" i="20" s="1"/>
  <c r="C172" i="20"/>
  <c r="G171" i="20"/>
  <c r="I171" i="20"/>
  <c r="S171" i="20"/>
  <c r="AD171" i="20" s="1"/>
  <c r="S171" i="33"/>
  <c r="AD171" i="33" s="1"/>
  <c r="G171" i="33"/>
  <c r="C172" i="33"/>
  <c r="I171" i="33"/>
  <c r="A170" i="29"/>
  <c r="J170" i="29"/>
  <c r="M172" i="32"/>
  <c r="L172" i="32"/>
  <c r="Q173" i="32" s="1"/>
  <c r="U173" i="32"/>
  <c r="AL176" i="32"/>
  <c r="AM176" i="32"/>
  <c r="AK176" i="32"/>
  <c r="W177" i="32"/>
  <c r="L170" i="33"/>
  <c r="Q171" i="33" s="1"/>
  <c r="M170" i="33"/>
  <c r="U171" i="33"/>
  <c r="AK172" i="33"/>
  <c r="AM172" i="33"/>
  <c r="AL172" i="33"/>
  <c r="W173" i="33"/>
  <c r="M174" i="35"/>
  <c r="L174" i="35"/>
  <c r="Q175" i="35" s="1"/>
  <c r="U175" i="35"/>
  <c r="AM183" i="35"/>
  <c r="AL183" i="35"/>
  <c r="AK183" i="35"/>
  <c r="W184" i="35"/>
  <c r="C173" i="35"/>
  <c r="G173" i="35" s="1"/>
  <c r="S172" i="35"/>
  <c r="AD172" i="35" s="1"/>
  <c r="R172" i="35"/>
  <c r="I172" i="35"/>
  <c r="H171" i="35"/>
  <c r="B171" i="35"/>
  <c r="J171" i="35"/>
  <c r="A171" i="35"/>
  <c r="F173" i="31"/>
  <c r="R173" i="31" s="1"/>
  <c r="S173" i="31"/>
  <c r="AD173" i="31" s="1"/>
  <c r="C174" i="31"/>
  <c r="G174" i="31" s="1"/>
  <c r="I173" i="31"/>
  <c r="H172" i="31"/>
  <c r="B172" i="31"/>
  <c r="A172" i="31"/>
  <c r="J172" i="31"/>
  <c r="AM173" i="31"/>
  <c r="AK173" i="31"/>
  <c r="AL173" i="31"/>
  <c r="W174" i="31"/>
  <c r="L173" i="31"/>
  <c r="Q174" i="31" s="1"/>
  <c r="M173" i="31"/>
  <c r="U176" i="31"/>
  <c r="AK173" i="29"/>
  <c r="AM173" i="29"/>
  <c r="AL173" i="29"/>
  <c r="W174" i="29"/>
  <c r="M173" i="29"/>
  <c r="L173" i="29"/>
  <c r="Q174" i="29" s="1"/>
  <c r="U176" i="29"/>
  <c r="AM202" i="28"/>
  <c r="AL202" i="28"/>
  <c r="AK202" i="28"/>
  <c r="W203" i="28"/>
  <c r="L172" i="28"/>
  <c r="Q173" i="28" s="1"/>
  <c r="M172" i="28"/>
  <c r="U173" i="28"/>
  <c r="AM177" i="20"/>
  <c r="AL177" i="20"/>
  <c r="AK177" i="20"/>
  <c r="W178" i="20"/>
  <c r="M170" i="20"/>
  <c r="L170" i="20"/>
  <c r="Q171" i="20" s="1"/>
  <c r="U171" i="20"/>
  <c r="AK171" i="30"/>
  <c r="AL171" i="30"/>
  <c r="AM171" i="30"/>
  <c r="W172" i="30"/>
  <c r="L171" i="30"/>
  <c r="Q172" i="30" s="1"/>
  <c r="M171" i="30"/>
  <c r="U181" i="30"/>
  <c r="AL180" i="34"/>
  <c r="AM180" i="34"/>
  <c r="AK180" i="34"/>
  <c r="W181" i="34"/>
  <c r="L172" i="34"/>
  <c r="Q173" i="34" s="1"/>
  <c r="M172" i="34"/>
  <c r="U173" i="34"/>
  <c r="J171" i="33" l="1"/>
  <c r="A171" i="33"/>
  <c r="H171" i="32"/>
  <c r="B171" i="32"/>
  <c r="H176" i="28"/>
  <c r="B176" i="28"/>
  <c r="J173" i="30"/>
  <c r="A173" i="30"/>
  <c r="G172" i="34"/>
  <c r="C173" i="34"/>
  <c r="I172" i="34"/>
  <c r="S172" i="34"/>
  <c r="AD172" i="34" s="1"/>
  <c r="J171" i="29"/>
  <c r="A171" i="29"/>
  <c r="C173" i="33"/>
  <c r="I172" i="33"/>
  <c r="G172" i="33"/>
  <c r="S172" i="33"/>
  <c r="AD172" i="33" s="1"/>
  <c r="A171" i="20"/>
  <c r="J171" i="20"/>
  <c r="S172" i="32"/>
  <c r="AD172" i="32" s="1"/>
  <c r="C173" i="32"/>
  <c r="G172" i="32"/>
  <c r="I172" i="32"/>
  <c r="H171" i="34"/>
  <c r="B171" i="34"/>
  <c r="H171" i="33"/>
  <c r="B171" i="33"/>
  <c r="B171" i="20"/>
  <c r="H171" i="20"/>
  <c r="A171" i="32"/>
  <c r="J171" i="32"/>
  <c r="A176" i="28"/>
  <c r="J176" i="28"/>
  <c r="B173" i="30"/>
  <c r="H173" i="30"/>
  <c r="H171" i="29"/>
  <c r="B171" i="29"/>
  <c r="F172" i="20"/>
  <c r="R172" i="20" s="1"/>
  <c r="G172" i="20"/>
  <c r="C173" i="20"/>
  <c r="I172" i="20"/>
  <c r="S172" i="20"/>
  <c r="AD172" i="20" s="1"/>
  <c r="C178" i="28"/>
  <c r="G177" i="28"/>
  <c r="F177" i="28"/>
  <c r="R177" i="28" s="1"/>
  <c r="S177" i="28"/>
  <c r="AD177" i="28" s="1"/>
  <c r="I177" i="28"/>
  <c r="G174" i="30"/>
  <c r="C175" i="30"/>
  <c r="I174" i="30"/>
  <c r="S174" i="30"/>
  <c r="AD174" i="30" s="1"/>
  <c r="J171" i="34"/>
  <c r="A171" i="34"/>
  <c r="G172" i="29"/>
  <c r="C173" i="29"/>
  <c r="I172" i="29"/>
  <c r="S172" i="29"/>
  <c r="AD172" i="29" s="1"/>
  <c r="AK177" i="32"/>
  <c r="AM177" i="32"/>
  <c r="AL177" i="32"/>
  <c r="W178" i="32"/>
  <c r="L173" i="32"/>
  <c r="Q174" i="32" s="1"/>
  <c r="M173" i="32"/>
  <c r="U174" i="32"/>
  <c r="AM173" i="33"/>
  <c r="AL173" i="33"/>
  <c r="AK173" i="33"/>
  <c r="W174" i="33"/>
  <c r="L171" i="33"/>
  <c r="Q172" i="33" s="1"/>
  <c r="M171" i="33"/>
  <c r="U172" i="33"/>
  <c r="L175" i="35"/>
  <c r="Q176" i="35" s="1"/>
  <c r="M175" i="35"/>
  <c r="U176" i="35"/>
  <c r="AL184" i="35"/>
  <c r="AK184" i="35"/>
  <c r="AM184" i="35"/>
  <c r="W185" i="35"/>
  <c r="J172" i="35"/>
  <c r="A172" i="35"/>
  <c r="B172" i="35"/>
  <c r="H172" i="35"/>
  <c r="S173" i="35"/>
  <c r="AD173" i="35" s="1"/>
  <c r="R173" i="35"/>
  <c r="I173" i="35"/>
  <c r="C174" i="35"/>
  <c r="G174" i="35" s="1"/>
  <c r="F174" i="31"/>
  <c r="R174" i="31" s="1"/>
  <c r="I174" i="31"/>
  <c r="C175" i="31"/>
  <c r="G175" i="31" s="1"/>
  <c r="S174" i="31"/>
  <c r="AD174" i="31" s="1"/>
  <c r="B173" i="31"/>
  <c r="H173" i="31"/>
  <c r="J173" i="31"/>
  <c r="A173" i="31"/>
  <c r="AM174" i="31"/>
  <c r="AK174" i="31"/>
  <c r="AL174" i="31"/>
  <c r="W175" i="31"/>
  <c r="L174" i="31"/>
  <c r="Q175" i="31" s="1"/>
  <c r="M174" i="31"/>
  <c r="U177" i="31"/>
  <c r="U177" i="29"/>
  <c r="AM174" i="29"/>
  <c r="AK174" i="29"/>
  <c r="AL174" i="29"/>
  <c r="W175" i="29"/>
  <c r="L174" i="29"/>
  <c r="Q175" i="29" s="1"/>
  <c r="M174" i="29"/>
  <c r="AM203" i="28"/>
  <c r="AL203" i="28"/>
  <c r="AK203" i="28"/>
  <c r="W204" i="28"/>
  <c r="M173" i="28"/>
  <c r="L173" i="28"/>
  <c r="Q174" i="28" s="1"/>
  <c r="U174" i="28"/>
  <c r="AM178" i="20"/>
  <c r="AL178" i="20"/>
  <c r="AK178" i="20"/>
  <c r="W179" i="20"/>
  <c r="M171" i="20"/>
  <c r="L171" i="20"/>
  <c r="Q172" i="20" s="1"/>
  <c r="U172" i="20"/>
  <c r="AL172" i="30"/>
  <c r="AK172" i="30"/>
  <c r="AM172" i="30"/>
  <c r="W173" i="30"/>
  <c r="L172" i="30"/>
  <c r="Q173" i="30" s="1"/>
  <c r="M172" i="30"/>
  <c r="U182" i="30"/>
  <c r="L173" i="34"/>
  <c r="Q174" i="34" s="1"/>
  <c r="M173" i="34"/>
  <c r="U174" i="34"/>
  <c r="AK181" i="34"/>
  <c r="AM181" i="34"/>
  <c r="AL181" i="34"/>
  <c r="W182" i="34"/>
  <c r="C174" i="29" l="1"/>
  <c r="G173" i="29"/>
  <c r="I173" i="29"/>
  <c r="S173" i="29"/>
  <c r="AD173" i="29" s="1"/>
  <c r="A177" i="28"/>
  <c r="J177" i="28"/>
  <c r="F178" i="28"/>
  <c r="R178" i="28" s="1"/>
  <c r="G178" i="28"/>
  <c r="C179" i="28"/>
  <c r="I178" i="28"/>
  <c r="S178" i="28"/>
  <c r="AD178" i="28" s="1"/>
  <c r="H172" i="20"/>
  <c r="B172" i="20"/>
  <c r="A172" i="32"/>
  <c r="J172" i="32"/>
  <c r="A172" i="33"/>
  <c r="J172" i="33"/>
  <c r="B172" i="29"/>
  <c r="H172" i="29"/>
  <c r="J174" i="30"/>
  <c r="A174" i="30"/>
  <c r="B172" i="32"/>
  <c r="H172" i="32"/>
  <c r="S173" i="33"/>
  <c r="AD173" i="33" s="1"/>
  <c r="G173" i="33"/>
  <c r="C174" i="33"/>
  <c r="I173" i="33"/>
  <c r="A172" i="34"/>
  <c r="J172" i="34"/>
  <c r="G175" i="30"/>
  <c r="C176" i="30"/>
  <c r="I175" i="30"/>
  <c r="S175" i="30"/>
  <c r="AD175" i="30" s="1"/>
  <c r="F175" i="30"/>
  <c r="R175" i="30" s="1"/>
  <c r="A172" i="20"/>
  <c r="J172" i="20"/>
  <c r="S173" i="32"/>
  <c r="AD173" i="32" s="1"/>
  <c r="G173" i="32"/>
  <c r="I173" i="32"/>
  <c r="C174" i="32"/>
  <c r="G173" i="34"/>
  <c r="C174" i="34"/>
  <c r="I173" i="34"/>
  <c r="S173" i="34"/>
  <c r="AD173" i="34" s="1"/>
  <c r="A172" i="29"/>
  <c r="J172" i="29"/>
  <c r="B174" i="30"/>
  <c r="H174" i="30"/>
  <c r="H177" i="28"/>
  <c r="B177" i="28"/>
  <c r="F173" i="20"/>
  <c r="R173" i="20" s="1"/>
  <c r="C174" i="20"/>
  <c r="G173" i="20"/>
  <c r="I173" i="20"/>
  <c r="S173" i="20"/>
  <c r="AD173" i="20" s="1"/>
  <c r="H172" i="33"/>
  <c r="B172" i="33"/>
  <c r="H172" i="34"/>
  <c r="B172" i="34"/>
  <c r="AL178" i="32"/>
  <c r="AM178" i="32"/>
  <c r="AK178" i="32"/>
  <c r="W179" i="32"/>
  <c r="L174" i="32"/>
  <c r="Q175" i="32" s="1"/>
  <c r="M174" i="32"/>
  <c r="U175" i="32"/>
  <c r="AL174" i="33"/>
  <c r="AK174" i="33"/>
  <c r="AM174" i="33"/>
  <c r="W175" i="33"/>
  <c r="M172" i="33"/>
  <c r="L172" i="33"/>
  <c r="Q173" i="33" s="1"/>
  <c r="U173" i="33"/>
  <c r="AL185" i="35"/>
  <c r="AM185" i="35"/>
  <c r="AK185" i="35"/>
  <c r="W186" i="35"/>
  <c r="L176" i="35"/>
  <c r="Q177" i="35" s="1"/>
  <c r="M176" i="35"/>
  <c r="U177" i="35"/>
  <c r="S174" i="35"/>
  <c r="AD174" i="35" s="1"/>
  <c r="I174" i="35"/>
  <c r="C175" i="35"/>
  <c r="G175" i="35" s="1"/>
  <c r="R174" i="35"/>
  <c r="J173" i="35"/>
  <c r="A173" i="35"/>
  <c r="B173" i="35"/>
  <c r="H173" i="35"/>
  <c r="F175" i="31"/>
  <c r="R175" i="31" s="1"/>
  <c r="I175" i="31"/>
  <c r="S175" i="31"/>
  <c r="AD175" i="31" s="1"/>
  <c r="C176" i="31"/>
  <c r="G176" i="31" s="1"/>
  <c r="J174" i="31"/>
  <c r="A174" i="31"/>
  <c r="B174" i="31"/>
  <c r="H174" i="31"/>
  <c r="AK175" i="31"/>
  <c r="AM175" i="31"/>
  <c r="AL175" i="31"/>
  <c r="W176" i="31"/>
  <c r="M175" i="31"/>
  <c r="L175" i="31"/>
  <c r="Q176" i="31" s="1"/>
  <c r="U178" i="31"/>
  <c r="AM175" i="29"/>
  <c r="AL175" i="29"/>
  <c r="AK175" i="29"/>
  <c r="W176" i="29"/>
  <c r="M175" i="29"/>
  <c r="L175" i="29"/>
  <c r="Q176" i="29" s="1"/>
  <c r="U178" i="29"/>
  <c r="AL204" i="28"/>
  <c r="AK204" i="28"/>
  <c r="AM204" i="28"/>
  <c r="W205" i="28"/>
  <c r="L174" i="28"/>
  <c r="Q175" i="28" s="1"/>
  <c r="M174" i="28"/>
  <c r="U175" i="28"/>
  <c r="AL179" i="20"/>
  <c r="AM179" i="20"/>
  <c r="AK179" i="20"/>
  <c r="W180" i="20"/>
  <c r="M172" i="20"/>
  <c r="L172" i="20"/>
  <c r="Q173" i="20" s="1"/>
  <c r="U173" i="20"/>
  <c r="AL173" i="30"/>
  <c r="AM173" i="30"/>
  <c r="AK173" i="30"/>
  <c r="W174" i="30"/>
  <c r="M173" i="30"/>
  <c r="L173" i="30"/>
  <c r="Q174" i="30" s="1"/>
  <c r="U183" i="30"/>
  <c r="L174" i="34"/>
  <c r="Q175" i="34" s="1"/>
  <c r="M174" i="34"/>
  <c r="U175" i="34"/>
  <c r="AK182" i="34"/>
  <c r="AM182" i="34"/>
  <c r="AL182" i="34"/>
  <c r="W183" i="34"/>
  <c r="F174" i="20" l="1"/>
  <c r="R174" i="20" s="1"/>
  <c r="G174" i="20"/>
  <c r="C175" i="20"/>
  <c r="I174" i="20"/>
  <c r="S174" i="20"/>
  <c r="AD174" i="20" s="1"/>
  <c r="C175" i="32"/>
  <c r="G174" i="32"/>
  <c r="I174" i="32"/>
  <c r="S174" i="32"/>
  <c r="AD174" i="32" s="1"/>
  <c r="A175" i="30"/>
  <c r="J175" i="30"/>
  <c r="H178" i="28"/>
  <c r="B178" i="28"/>
  <c r="A173" i="34"/>
  <c r="J173" i="34"/>
  <c r="J173" i="32"/>
  <c r="A173" i="32"/>
  <c r="G176" i="30"/>
  <c r="C177" i="30"/>
  <c r="I176" i="30"/>
  <c r="S176" i="30"/>
  <c r="AD176" i="30" s="1"/>
  <c r="F176" i="30"/>
  <c r="R176" i="30" s="1"/>
  <c r="A173" i="33"/>
  <c r="J173" i="33"/>
  <c r="A173" i="29"/>
  <c r="J173" i="29"/>
  <c r="A173" i="20"/>
  <c r="J173" i="20"/>
  <c r="G174" i="34"/>
  <c r="S174" i="34"/>
  <c r="AD174" i="34" s="1"/>
  <c r="I174" i="34"/>
  <c r="C175" i="34"/>
  <c r="B173" i="32"/>
  <c r="H173" i="32"/>
  <c r="H175" i="30"/>
  <c r="B175" i="30"/>
  <c r="S174" i="33"/>
  <c r="AD174" i="33" s="1"/>
  <c r="G174" i="33"/>
  <c r="I174" i="33"/>
  <c r="C175" i="33"/>
  <c r="A178" i="28"/>
  <c r="J178" i="28"/>
  <c r="B173" i="29"/>
  <c r="H173" i="29"/>
  <c r="H173" i="20"/>
  <c r="B173" i="20"/>
  <c r="H173" i="34"/>
  <c r="B173" i="34"/>
  <c r="B173" i="33"/>
  <c r="H173" i="33"/>
  <c r="C180" i="28"/>
  <c r="F179" i="28"/>
  <c r="R179" i="28" s="1"/>
  <c r="G179" i="28"/>
  <c r="I179" i="28"/>
  <c r="S179" i="28"/>
  <c r="AD179" i="28" s="1"/>
  <c r="G174" i="29"/>
  <c r="C175" i="29"/>
  <c r="I174" i="29"/>
  <c r="S174" i="29"/>
  <c r="AD174" i="29" s="1"/>
  <c r="AL179" i="32"/>
  <c r="AM179" i="32"/>
  <c r="AK179" i="32"/>
  <c r="W180" i="32"/>
  <c r="M175" i="32"/>
  <c r="L175" i="32"/>
  <c r="Q176" i="32" s="1"/>
  <c r="U176" i="32"/>
  <c r="AK175" i="33"/>
  <c r="AM175" i="33"/>
  <c r="AL175" i="33"/>
  <c r="W176" i="33"/>
  <c r="M173" i="33"/>
  <c r="L173" i="33"/>
  <c r="Q174" i="33" s="1"/>
  <c r="U174" i="33"/>
  <c r="L177" i="35"/>
  <c r="Q178" i="35" s="1"/>
  <c r="M177" i="35"/>
  <c r="U178" i="35"/>
  <c r="AL186" i="35"/>
  <c r="AM186" i="35"/>
  <c r="AK186" i="35"/>
  <c r="W187" i="35"/>
  <c r="C176" i="35"/>
  <c r="G176" i="35" s="1"/>
  <c r="R175" i="35"/>
  <c r="S175" i="35"/>
  <c r="AD175" i="35" s="1"/>
  <c r="I175" i="35"/>
  <c r="A174" i="35"/>
  <c r="J174" i="35"/>
  <c r="B174" i="35"/>
  <c r="H174" i="35"/>
  <c r="B175" i="31"/>
  <c r="H175" i="31"/>
  <c r="J175" i="31"/>
  <c r="A175" i="31"/>
  <c r="F176" i="31"/>
  <c r="R176" i="31" s="1"/>
  <c r="S176" i="31"/>
  <c r="AD176" i="31" s="1"/>
  <c r="I176" i="31"/>
  <c r="C177" i="31"/>
  <c r="G177" i="31" s="1"/>
  <c r="AK176" i="31"/>
  <c r="AM176" i="31"/>
  <c r="AL176" i="31"/>
  <c r="W177" i="31"/>
  <c r="L176" i="31"/>
  <c r="Q177" i="31" s="1"/>
  <c r="M176" i="31"/>
  <c r="U179" i="31"/>
  <c r="AM176" i="29"/>
  <c r="AK176" i="29"/>
  <c r="AL176" i="29"/>
  <c r="W177" i="29"/>
  <c r="L176" i="29"/>
  <c r="Q177" i="29" s="1"/>
  <c r="M176" i="29"/>
  <c r="U179" i="29"/>
  <c r="L175" i="28"/>
  <c r="Q176" i="28" s="1"/>
  <c r="M175" i="28"/>
  <c r="U176" i="28"/>
  <c r="AL205" i="28"/>
  <c r="AM205" i="28"/>
  <c r="AK205" i="28"/>
  <c r="W206" i="28"/>
  <c r="AL180" i="20"/>
  <c r="AK180" i="20"/>
  <c r="AM180" i="20"/>
  <c r="W181" i="20"/>
  <c r="M173" i="20"/>
  <c r="L173" i="20"/>
  <c r="Q174" i="20" s="1"/>
  <c r="U174" i="20"/>
  <c r="AK174" i="30"/>
  <c r="AM174" i="30"/>
  <c r="AL174" i="30"/>
  <c r="W175" i="30"/>
  <c r="L174" i="30"/>
  <c r="Q175" i="30" s="1"/>
  <c r="M174" i="30"/>
  <c r="U184" i="30"/>
  <c r="AK183" i="34"/>
  <c r="AM183" i="34"/>
  <c r="AL183" i="34"/>
  <c r="W184" i="34"/>
  <c r="L175" i="34"/>
  <c r="Q176" i="34" s="1"/>
  <c r="M175" i="34"/>
  <c r="U176" i="34"/>
  <c r="H174" i="29" l="1"/>
  <c r="B174" i="29"/>
  <c r="R175" i="33"/>
  <c r="C176" i="33"/>
  <c r="S175" i="33"/>
  <c r="AD175" i="33" s="1"/>
  <c r="G175" i="33"/>
  <c r="I175" i="33"/>
  <c r="G175" i="34"/>
  <c r="C176" i="34"/>
  <c r="I175" i="34"/>
  <c r="S175" i="34"/>
  <c r="AD175" i="34" s="1"/>
  <c r="R175" i="34"/>
  <c r="A176" i="30"/>
  <c r="J176" i="30"/>
  <c r="J174" i="32"/>
  <c r="A174" i="32"/>
  <c r="J174" i="20"/>
  <c r="A174" i="20"/>
  <c r="F180" i="28"/>
  <c r="R180" i="28" s="1"/>
  <c r="C181" i="28"/>
  <c r="G180" i="28"/>
  <c r="S180" i="28"/>
  <c r="AD180" i="28" s="1"/>
  <c r="I180" i="28"/>
  <c r="A174" i="33"/>
  <c r="J174" i="33"/>
  <c r="J174" i="34"/>
  <c r="A174" i="34"/>
  <c r="C178" i="30"/>
  <c r="G177" i="30"/>
  <c r="I177" i="30"/>
  <c r="F177" i="30"/>
  <c r="R177" i="30" s="1"/>
  <c r="S177" i="30"/>
  <c r="AD177" i="30" s="1"/>
  <c r="B174" i="32"/>
  <c r="H174" i="32"/>
  <c r="F175" i="20"/>
  <c r="R175" i="20" s="1"/>
  <c r="C176" i="20"/>
  <c r="G175" i="20"/>
  <c r="I175" i="20"/>
  <c r="S175" i="20"/>
  <c r="AD175" i="20" s="1"/>
  <c r="J174" i="29"/>
  <c r="A174" i="29"/>
  <c r="A179" i="28"/>
  <c r="J179" i="28"/>
  <c r="B174" i="33"/>
  <c r="H174" i="33"/>
  <c r="B176" i="30"/>
  <c r="H176" i="30"/>
  <c r="I175" i="32"/>
  <c r="C176" i="32"/>
  <c r="G175" i="32"/>
  <c r="S175" i="32"/>
  <c r="AD175" i="32" s="1"/>
  <c r="R175" i="32"/>
  <c r="H174" i="20"/>
  <c r="B174" i="20"/>
  <c r="C176" i="29"/>
  <c r="G175" i="29"/>
  <c r="I175" i="29"/>
  <c r="F175" i="29"/>
  <c r="R175" i="29" s="1"/>
  <c r="S175" i="29"/>
  <c r="AD175" i="29" s="1"/>
  <c r="H179" i="28"/>
  <c r="B179" i="28"/>
  <c r="H174" i="34"/>
  <c r="B174" i="34"/>
  <c r="M176" i="32"/>
  <c r="L176" i="32"/>
  <c r="Q177" i="32" s="1"/>
  <c r="U177" i="32"/>
  <c r="AL180" i="32"/>
  <c r="AK180" i="32"/>
  <c r="AM180" i="32"/>
  <c r="W181" i="32"/>
  <c r="AM176" i="33"/>
  <c r="AL176" i="33"/>
  <c r="AK176" i="33"/>
  <c r="W177" i="33"/>
  <c r="M174" i="33"/>
  <c r="L174" i="33"/>
  <c r="Q175" i="33" s="1"/>
  <c r="U175" i="33"/>
  <c r="M178" i="35"/>
  <c r="L178" i="35"/>
  <c r="Q179" i="35" s="1"/>
  <c r="U179" i="35"/>
  <c r="AM187" i="35"/>
  <c r="AL187" i="35"/>
  <c r="AK187" i="35"/>
  <c r="W188" i="35"/>
  <c r="H175" i="35"/>
  <c r="B175" i="35"/>
  <c r="A175" i="35"/>
  <c r="J175" i="35"/>
  <c r="I176" i="35"/>
  <c r="C177" i="35"/>
  <c r="G177" i="35" s="1"/>
  <c r="S176" i="35"/>
  <c r="AD176" i="35" s="1"/>
  <c r="R176" i="35"/>
  <c r="J176" i="31"/>
  <c r="A176" i="31"/>
  <c r="H176" i="31"/>
  <c r="B176" i="31"/>
  <c r="F177" i="31"/>
  <c r="R177" i="31" s="1"/>
  <c r="S177" i="31"/>
  <c r="AD177" i="31" s="1"/>
  <c r="I177" i="31"/>
  <c r="C178" i="31"/>
  <c r="G178" i="31" s="1"/>
  <c r="AM177" i="31"/>
  <c r="AK177" i="31"/>
  <c r="AL177" i="31"/>
  <c r="W178" i="31"/>
  <c r="M177" i="31"/>
  <c r="L177" i="31"/>
  <c r="Q178" i="31" s="1"/>
  <c r="U180" i="31"/>
  <c r="AL177" i="29"/>
  <c r="AM177" i="29"/>
  <c r="AK177" i="29"/>
  <c r="W178" i="29"/>
  <c r="L177" i="29"/>
  <c r="Q178" i="29" s="1"/>
  <c r="M177" i="29"/>
  <c r="U180" i="29"/>
  <c r="AM206" i="28"/>
  <c r="AL206" i="28"/>
  <c r="AK206" i="28"/>
  <c r="W207" i="28"/>
  <c r="M176" i="28"/>
  <c r="L176" i="28"/>
  <c r="Q177" i="28" s="1"/>
  <c r="U177" i="28"/>
  <c r="AM181" i="20"/>
  <c r="AL181" i="20"/>
  <c r="AK181" i="20"/>
  <c r="W182" i="20"/>
  <c r="M174" i="20"/>
  <c r="L174" i="20"/>
  <c r="Q175" i="20" s="1"/>
  <c r="U175" i="20"/>
  <c r="AM175" i="30"/>
  <c r="AL175" i="30"/>
  <c r="AK175" i="30"/>
  <c r="W176" i="30"/>
  <c r="L175" i="30"/>
  <c r="Q176" i="30" s="1"/>
  <c r="M175" i="30"/>
  <c r="U185" i="30"/>
  <c r="AK184" i="34"/>
  <c r="AL184" i="34"/>
  <c r="AM184" i="34"/>
  <c r="W185" i="34"/>
  <c r="M176" i="34"/>
  <c r="L176" i="34"/>
  <c r="Q177" i="34" s="1"/>
  <c r="U177" i="34"/>
  <c r="H175" i="29" l="1"/>
  <c r="B175" i="29"/>
  <c r="A175" i="32"/>
  <c r="J175" i="32"/>
  <c r="F176" i="20"/>
  <c r="R176" i="20" s="1"/>
  <c r="G176" i="20"/>
  <c r="C177" i="20"/>
  <c r="I176" i="20"/>
  <c r="S176" i="20"/>
  <c r="AD176" i="20" s="1"/>
  <c r="G178" i="30"/>
  <c r="C179" i="30"/>
  <c r="S178" i="30"/>
  <c r="AD178" i="30" s="1"/>
  <c r="F178" i="30"/>
  <c r="R178" i="30" s="1"/>
  <c r="I178" i="30"/>
  <c r="C182" i="28"/>
  <c r="G181" i="28"/>
  <c r="F181" i="28"/>
  <c r="R181" i="28" s="1"/>
  <c r="S181" i="28"/>
  <c r="AD181" i="28" s="1"/>
  <c r="I181" i="28"/>
  <c r="H175" i="34"/>
  <c r="B175" i="34"/>
  <c r="R176" i="33"/>
  <c r="I176" i="33"/>
  <c r="G176" i="33"/>
  <c r="C177" i="33"/>
  <c r="S176" i="33"/>
  <c r="AD176" i="33" s="1"/>
  <c r="G176" i="29"/>
  <c r="C177" i="29"/>
  <c r="I176" i="29"/>
  <c r="S176" i="29"/>
  <c r="AD176" i="29" s="1"/>
  <c r="F176" i="29"/>
  <c r="R176" i="29" s="1"/>
  <c r="A180" i="28"/>
  <c r="J180" i="28"/>
  <c r="A175" i="33"/>
  <c r="J175" i="33"/>
  <c r="H175" i="32"/>
  <c r="B175" i="32"/>
  <c r="A175" i="20"/>
  <c r="J175" i="20"/>
  <c r="A177" i="30"/>
  <c r="J177" i="30"/>
  <c r="J175" i="34"/>
  <c r="A175" i="34"/>
  <c r="B175" i="33"/>
  <c r="H175" i="33"/>
  <c r="A175" i="29"/>
  <c r="J175" i="29"/>
  <c r="I176" i="32"/>
  <c r="C177" i="32"/>
  <c r="G176" i="32"/>
  <c r="S176" i="32"/>
  <c r="AD176" i="32" s="1"/>
  <c r="R176" i="32"/>
  <c r="B175" i="20"/>
  <c r="H175" i="20"/>
  <c r="B177" i="30"/>
  <c r="H177" i="30"/>
  <c r="H180" i="28"/>
  <c r="B180" i="28"/>
  <c r="G176" i="34"/>
  <c r="C177" i="34"/>
  <c r="R176" i="34"/>
  <c r="I176" i="34"/>
  <c r="S176" i="34"/>
  <c r="AD176" i="34" s="1"/>
  <c r="L177" i="32"/>
  <c r="Q178" i="32" s="1"/>
  <c r="M177" i="32"/>
  <c r="U178" i="32"/>
  <c r="AM181" i="32"/>
  <c r="AL181" i="32"/>
  <c r="AK181" i="32"/>
  <c r="W182" i="32"/>
  <c r="AM177" i="33"/>
  <c r="AL177" i="33"/>
  <c r="AK177" i="33"/>
  <c r="W178" i="33"/>
  <c r="L175" i="33"/>
  <c r="Q176" i="33" s="1"/>
  <c r="M175" i="33"/>
  <c r="U176" i="33"/>
  <c r="M179" i="35"/>
  <c r="L179" i="35"/>
  <c r="Q180" i="35" s="1"/>
  <c r="U180" i="35"/>
  <c r="AK188" i="35"/>
  <c r="AM188" i="35"/>
  <c r="AL188" i="35"/>
  <c r="W189" i="35"/>
  <c r="S177" i="35"/>
  <c r="AD177" i="35" s="1"/>
  <c r="R177" i="35"/>
  <c r="I177" i="35"/>
  <c r="C178" i="35"/>
  <c r="G178" i="35" s="1"/>
  <c r="H176" i="35"/>
  <c r="B176" i="35"/>
  <c r="J176" i="35"/>
  <c r="A176" i="35"/>
  <c r="F178" i="31"/>
  <c r="R178" i="31" s="1"/>
  <c r="I178" i="31"/>
  <c r="C179" i="31"/>
  <c r="G179" i="31" s="1"/>
  <c r="S178" i="31"/>
  <c r="AD178" i="31" s="1"/>
  <c r="J177" i="31"/>
  <c r="A177" i="31"/>
  <c r="B177" i="31"/>
  <c r="H177" i="31"/>
  <c r="AK178" i="31"/>
  <c r="AM178" i="31"/>
  <c r="AL178" i="31"/>
  <c r="W179" i="31"/>
  <c r="L178" i="31"/>
  <c r="Q179" i="31" s="1"/>
  <c r="M178" i="31"/>
  <c r="U181" i="31"/>
  <c r="AL178" i="29"/>
  <c r="AK178" i="29"/>
  <c r="AM178" i="29"/>
  <c r="W179" i="29"/>
  <c r="L178" i="29"/>
  <c r="Q179" i="29" s="1"/>
  <c r="M178" i="29"/>
  <c r="U181" i="29"/>
  <c r="M177" i="28"/>
  <c r="L177" i="28"/>
  <c r="Q178" i="28" s="1"/>
  <c r="U178" i="28"/>
  <c r="AL207" i="28"/>
  <c r="AK207" i="28"/>
  <c r="AM207" i="28"/>
  <c r="W208" i="28"/>
  <c r="AK182" i="20"/>
  <c r="AM182" i="20"/>
  <c r="AL182" i="20"/>
  <c r="W183" i="20"/>
  <c r="M175" i="20"/>
  <c r="L175" i="20"/>
  <c r="Q176" i="20" s="1"/>
  <c r="U176" i="20"/>
  <c r="AK176" i="30"/>
  <c r="AL176" i="30"/>
  <c r="AM176" i="30"/>
  <c r="W177" i="30"/>
  <c r="L176" i="30"/>
  <c r="Q177" i="30" s="1"/>
  <c r="M176" i="30"/>
  <c r="U186" i="30"/>
  <c r="AL185" i="34"/>
  <c r="AM185" i="34"/>
  <c r="AK185" i="34"/>
  <c r="W186" i="34"/>
  <c r="L177" i="34"/>
  <c r="Q178" i="34" s="1"/>
  <c r="M177" i="34"/>
  <c r="U178" i="34"/>
  <c r="H176" i="34" l="1"/>
  <c r="B176" i="34"/>
  <c r="F177" i="29"/>
  <c r="R177" i="29" s="1"/>
  <c r="C178" i="29"/>
  <c r="G177" i="29"/>
  <c r="S177" i="29"/>
  <c r="AD177" i="29" s="1"/>
  <c r="I177" i="29"/>
  <c r="H176" i="33"/>
  <c r="B176" i="33"/>
  <c r="H181" i="28"/>
  <c r="B181" i="28"/>
  <c r="A176" i="20"/>
  <c r="J176" i="20"/>
  <c r="A176" i="34"/>
  <c r="J176" i="34"/>
  <c r="H176" i="32"/>
  <c r="B176" i="32"/>
  <c r="B176" i="29"/>
  <c r="H176" i="29"/>
  <c r="A176" i="33"/>
  <c r="J176" i="33"/>
  <c r="J181" i="28"/>
  <c r="A181" i="28"/>
  <c r="F182" i="28"/>
  <c r="R182" i="28" s="1"/>
  <c r="G182" i="28"/>
  <c r="C183" i="28"/>
  <c r="I182" i="28"/>
  <c r="S182" i="28"/>
  <c r="AD182" i="28" s="1"/>
  <c r="G179" i="30"/>
  <c r="C180" i="30"/>
  <c r="S179" i="30"/>
  <c r="AD179" i="30" s="1"/>
  <c r="I179" i="30"/>
  <c r="F179" i="30"/>
  <c r="R179" i="30" s="1"/>
  <c r="C178" i="20"/>
  <c r="G177" i="20"/>
  <c r="F177" i="20"/>
  <c r="R177" i="20" s="1"/>
  <c r="I177" i="20"/>
  <c r="S177" i="20"/>
  <c r="AD177" i="20" s="1"/>
  <c r="C178" i="32"/>
  <c r="I177" i="32"/>
  <c r="S177" i="32"/>
  <c r="AD177" i="32" s="1"/>
  <c r="G177" i="32"/>
  <c r="R177" i="32"/>
  <c r="A178" i="30"/>
  <c r="J178" i="30"/>
  <c r="H178" i="30"/>
  <c r="B178" i="30"/>
  <c r="H176" i="20"/>
  <c r="B176" i="20"/>
  <c r="G177" i="34"/>
  <c r="C178" i="34"/>
  <c r="I177" i="34"/>
  <c r="R177" i="34"/>
  <c r="S177" i="34"/>
  <c r="AD177" i="34" s="1"/>
  <c r="A176" i="32"/>
  <c r="J176" i="32"/>
  <c r="A176" i="29"/>
  <c r="J176" i="29"/>
  <c r="C178" i="33"/>
  <c r="R177" i="33"/>
  <c r="G177" i="33"/>
  <c r="I177" i="33"/>
  <c r="S177" i="33"/>
  <c r="AD177" i="33" s="1"/>
  <c r="AL182" i="32"/>
  <c r="AM182" i="32"/>
  <c r="AK182" i="32"/>
  <c r="W183" i="32"/>
  <c r="M178" i="32"/>
  <c r="L178" i="32"/>
  <c r="Q179" i="32" s="1"/>
  <c r="U179" i="32"/>
  <c r="AK178" i="33"/>
  <c r="AM178" i="33"/>
  <c r="AL178" i="33"/>
  <c r="W179" i="33"/>
  <c r="M176" i="33"/>
  <c r="L176" i="33"/>
  <c r="Q177" i="33" s="1"/>
  <c r="U177" i="33"/>
  <c r="M180" i="35"/>
  <c r="L180" i="35"/>
  <c r="Q181" i="35" s="1"/>
  <c r="U181" i="35"/>
  <c r="AL189" i="35"/>
  <c r="AM189" i="35"/>
  <c r="AK189" i="35"/>
  <c r="W190" i="35"/>
  <c r="H177" i="35"/>
  <c r="B177" i="35"/>
  <c r="J177" i="35"/>
  <c r="A177" i="35"/>
  <c r="S178" i="35"/>
  <c r="AD178" i="35" s="1"/>
  <c r="R178" i="35"/>
  <c r="C179" i="35"/>
  <c r="G179" i="35" s="1"/>
  <c r="I178" i="35"/>
  <c r="F179" i="31"/>
  <c r="R179" i="31" s="1"/>
  <c r="I179" i="31"/>
  <c r="S179" i="31"/>
  <c r="AD179" i="31" s="1"/>
  <c r="C180" i="31"/>
  <c r="G180" i="31" s="1"/>
  <c r="B178" i="31"/>
  <c r="H178" i="31"/>
  <c r="J178" i="31"/>
  <c r="A178" i="31"/>
  <c r="AK179" i="31"/>
  <c r="AM179" i="31"/>
  <c r="AL179" i="31"/>
  <c r="W180" i="31"/>
  <c r="L179" i="31"/>
  <c r="Q180" i="31" s="1"/>
  <c r="M179" i="31"/>
  <c r="U182" i="31"/>
  <c r="AL179" i="29"/>
  <c r="AK179" i="29"/>
  <c r="AM179" i="29"/>
  <c r="W180" i="29"/>
  <c r="L179" i="29"/>
  <c r="Q180" i="29" s="1"/>
  <c r="M179" i="29"/>
  <c r="U182" i="29"/>
  <c r="AK208" i="28"/>
  <c r="AG6" i="28" s="1"/>
  <c r="AG8" i="28" s="1"/>
  <c r="AM208" i="28"/>
  <c r="AI6" i="28" s="1"/>
  <c r="AL208" i="28"/>
  <c r="AH6" i="28" s="1"/>
  <c r="AH8" i="28" s="1"/>
  <c r="M178" i="28"/>
  <c r="L178" i="28"/>
  <c r="Q179" i="28" s="1"/>
  <c r="U179" i="28"/>
  <c r="AM183" i="20"/>
  <c r="AK183" i="20"/>
  <c r="AL183" i="20"/>
  <c r="W184" i="20"/>
  <c r="M176" i="20"/>
  <c r="L176" i="20"/>
  <c r="Q177" i="20" s="1"/>
  <c r="U177" i="20"/>
  <c r="AK177" i="30"/>
  <c r="AL177" i="30"/>
  <c r="AM177" i="30"/>
  <c r="W178" i="30"/>
  <c r="L177" i="30"/>
  <c r="Q178" i="30" s="1"/>
  <c r="M177" i="30"/>
  <c r="U187" i="30"/>
  <c r="AM186" i="34"/>
  <c r="AL186" i="34"/>
  <c r="AK186" i="34"/>
  <c r="W187" i="34"/>
  <c r="L178" i="34"/>
  <c r="Q179" i="34" s="1"/>
  <c r="M178" i="34"/>
  <c r="U179" i="34"/>
  <c r="A177" i="34" l="1"/>
  <c r="J177" i="34"/>
  <c r="A177" i="32"/>
  <c r="J177" i="32"/>
  <c r="A179" i="30"/>
  <c r="J179" i="30"/>
  <c r="F178" i="29"/>
  <c r="R178" i="29" s="1"/>
  <c r="G178" i="29"/>
  <c r="C179" i="29"/>
  <c r="S178" i="29"/>
  <c r="AD178" i="29" s="1"/>
  <c r="I178" i="29"/>
  <c r="C179" i="33"/>
  <c r="R178" i="33"/>
  <c r="G178" i="33"/>
  <c r="S178" i="33"/>
  <c r="AD178" i="33" s="1"/>
  <c r="I178" i="33"/>
  <c r="G178" i="34"/>
  <c r="C179" i="34"/>
  <c r="S178" i="34"/>
  <c r="AD178" i="34" s="1"/>
  <c r="I178" i="34"/>
  <c r="R178" i="34"/>
  <c r="C179" i="32"/>
  <c r="G178" i="32"/>
  <c r="I178" i="32"/>
  <c r="S178" i="32"/>
  <c r="AD178" i="32" s="1"/>
  <c r="R178" i="32"/>
  <c r="B177" i="20"/>
  <c r="H177" i="20"/>
  <c r="J182" i="28"/>
  <c r="A182" i="28"/>
  <c r="A177" i="29"/>
  <c r="J177" i="29"/>
  <c r="A177" i="33"/>
  <c r="J177" i="33"/>
  <c r="H177" i="34"/>
  <c r="B177" i="34"/>
  <c r="H177" i="32"/>
  <c r="B177" i="32"/>
  <c r="G178" i="20"/>
  <c r="C179" i="20"/>
  <c r="S178" i="20"/>
  <c r="AD178" i="20" s="1"/>
  <c r="F178" i="20"/>
  <c r="R178" i="20" s="1"/>
  <c r="I178" i="20"/>
  <c r="G180" i="30"/>
  <c r="C181" i="30"/>
  <c r="I180" i="30"/>
  <c r="S180" i="30"/>
  <c r="AD180" i="30" s="1"/>
  <c r="F180" i="30"/>
  <c r="R180" i="30" s="1"/>
  <c r="C184" i="28"/>
  <c r="G183" i="28"/>
  <c r="F183" i="28"/>
  <c r="R183" i="28" s="1"/>
  <c r="S183" i="28"/>
  <c r="AD183" i="28" s="1"/>
  <c r="I183" i="28"/>
  <c r="B177" i="33"/>
  <c r="H177" i="33"/>
  <c r="A177" i="20"/>
  <c r="J177" i="20"/>
  <c r="B179" i="30"/>
  <c r="H179" i="30"/>
  <c r="H182" i="28"/>
  <c r="B182" i="28"/>
  <c r="H177" i="29"/>
  <c r="B177" i="29"/>
  <c r="AL183" i="32"/>
  <c r="AK183" i="32"/>
  <c r="AM183" i="32"/>
  <c r="W184" i="32"/>
  <c r="M179" i="32"/>
  <c r="L179" i="32"/>
  <c r="Q180" i="32" s="1"/>
  <c r="U180" i="32"/>
  <c r="AM179" i="33"/>
  <c r="AL179" i="33"/>
  <c r="AK179" i="33"/>
  <c r="W180" i="33"/>
  <c r="L177" i="33"/>
  <c r="Q178" i="33" s="1"/>
  <c r="M177" i="33"/>
  <c r="U178" i="33"/>
  <c r="M181" i="35"/>
  <c r="L181" i="35"/>
  <c r="Q182" i="35" s="1"/>
  <c r="U182" i="35"/>
  <c r="AK190" i="35"/>
  <c r="AL190" i="35"/>
  <c r="AM190" i="35"/>
  <c r="W191" i="35"/>
  <c r="C180" i="35"/>
  <c r="G180" i="35" s="1"/>
  <c r="I179" i="35"/>
  <c r="S179" i="35"/>
  <c r="AD179" i="35" s="1"/>
  <c r="R179" i="35"/>
  <c r="A178" i="35"/>
  <c r="J178" i="35"/>
  <c r="H178" i="35"/>
  <c r="B178" i="35"/>
  <c r="B179" i="31"/>
  <c r="H179" i="31"/>
  <c r="A179" i="31"/>
  <c r="J179" i="31"/>
  <c r="F180" i="31"/>
  <c r="R180" i="31" s="1"/>
  <c r="C181" i="31"/>
  <c r="G181" i="31" s="1"/>
  <c r="S180" i="31"/>
  <c r="AD180" i="31" s="1"/>
  <c r="I180" i="31"/>
  <c r="AM180" i="31"/>
  <c r="AK180" i="31"/>
  <c r="AL180" i="31"/>
  <c r="W181" i="31"/>
  <c r="M180" i="31"/>
  <c r="L180" i="31"/>
  <c r="Q181" i="31" s="1"/>
  <c r="U183" i="31"/>
  <c r="AL180" i="29"/>
  <c r="AM180" i="29"/>
  <c r="AK180" i="29"/>
  <c r="W181" i="29"/>
  <c r="L180" i="29"/>
  <c r="Q181" i="29" s="1"/>
  <c r="M180" i="29"/>
  <c r="U183" i="29"/>
  <c r="AH9" i="28"/>
  <c r="AH10" i="28"/>
  <c r="M179" i="28"/>
  <c r="L179" i="28"/>
  <c r="Q180" i="28" s="1"/>
  <c r="U180" i="28"/>
  <c r="AG9" i="28"/>
  <c r="AG10" i="28"/>
  <c r="AK184" i="20"/>
  <c r="AM184" i="20"/>
  <c r="AL184" i="20"/>
  <c r="W185" i="20"/>
  <c r="M177" i="20"/>
  <c r="L177" i="20"/>
  <c r="Q178" i="20" s="1"/>
  <c r="U178" i="20"/>
  <c r="AM178" i="30"/>
  <c r="AK178" i="30"/>
  <c r="AL178" i="30"/>
  <c r="W179" i="30"/>
  <c r="M178" i="30"/>
  <c r="L178" i="30"/>
  <c r="Q179" i="30" s="1"/>
  <c r="U188" i="30"/>
  <c r="AM187" i="34"/>
  <c r="AK187" i="34"/>
  <c r="AL187" i="34"/>
  <c r="W188" i="34"/>
  <c r="L179" i="34"/>
  <c r="Q180" i="34" s="1"/>
  <c r="M179" i="34"/>
  <c r="U180" i="34"/>
  <c r="H180" i="30" l="1"/>
  <c r="B180" i="30"/>
  <c r="C180" i="20"/>
  <c r="G179" i="20"/>
  <c r="S179" i="20"/>
  <c r="AD179" i="20" s="1"/>
  <c r="F179" i="20"/>
  <c r="R179" i="20" s="1"/>
  <c r="I179" i="20"/>
  <c r="J178" i="32"/>
  <c r="A178" i="32"/>
  <c r="A178" i="34"/>
  <c r="J178" i="34"/>
  <c r="A178" i="33"/>
  <c r="J178" i="33"/>
  <c r="R179" i="33"/>
  <c r="I179" i="33"/>
  <c r="S179" i="33"/>
  <c r="AD179" i="33" s="1"/>
  <c r="C180" i="33"/>
  <c r="G179" i="33"/>
  <c r="B178" i="29"/>
  <c r="H178" i="29"/>
  <c r="A178" i="20"/>
  <c r="J178" i="20"/>
  <c r="H178" i="20"/>
  <c r="B178" i="20"/>
  <c r="B178" i="32"/>
  <c r="H178" i="32"/>
  <c r="A178" i="29"/>
  <c r="J178" i="29"/>
  <c r="B183" i="28"/>
  <c r="H183" i="28"/>
  <c r="J180" i="30"/>
  <c r="A180" i="30"/>
  <c r="S179" i="32"/>
  <c r="AD179" i="32" s="1"/>
  <c r="G179" i="32"/>
  <c r="C180" i="32"/>
  <c r="I179" i="32"/>
  <c r="R179" i="32"/>
  <c r="G179" i="34"/>
  <c r="C180" i="34"/>
  <c r="R179" i="34"/>
  <c r="I179" i="34"/>
  <c r="S179" i="34"/>
  <c r="AD179" i="34" s="1"/>
  <c r="H178" i="33"/>
  <c r="B178" i="33"/>
  <c r="A183" i="28"/>
  <c r="J183" i="28"/>
  <c r="F184" i="28"/>
  <c r="R184" i="28" s="1"/>
  <c r="G184" i="28"/>
  <c r="C185" i="28"/>
  <c r="S184" i="28"/>
  <c r="AD184" i="28" s="1"/>
  <c r="I184" i="28"/>
  <c r="C182" i="30"/>
  <c r="G181" i="30"/>
  <c r="S181" i="30"/>
  <c r="AD181" i="30" s="1"/>
  <c r="F181" i="30"/>
  <c r="R181" i="30" s="1"/>
  <c r="I181" i="30"/>
  <c r="H178" i="34"/>
  <c r="B178" i="34"/>
  <c r="F179" i="29"/>
  <c r="R179" i="29" s="1"/>
  <c r="C180" i="29"/>
  <c r="G179" i="29"/>
  <c r="S179" i="29"/>
  <c r="AD179" i="29" s="1"/>
  <c r="I179" i="29"/>
  <c r="M180" i="32"/>
  <c r="L180" i="32"/>
  <c r="Q181" i="32" s="1"/>
  <c r="U181" i="32"/>
  <c r="AK184" i="32"/>
  <c r="AM184" i="32"/>
  <c r="AL184" i="32"/>
  <c r="W185" i="32"/>
  <c r="AL180" i="33"/>
  <c r="AK180" i="33"/>
  <c r="AM180" i="33"/>
  <c r="W181" i="33"/>
  <c r="L178" i="33"/>
  <c r="Q179" i="33" s="1"/>
  <c r="M178" i="33"/>
  <c r="U179" i="33"/>
  <c r="L182" i="35"/>
  <c r="Q183" i="35" s="1"/>
  <c r="M182" i="35"/>
  <c r="U183" i="35"/>
  <c r="AK191" i="35"/>
  <c r="AM191" i="35"/>
  <c r="AL191" i="35"/>
  <c r="W192" i="35"/>
  <c r="H179" i="35"/>
  <c r="B179" i="35"/>
  <c r="A179" i="35"/>
  <c r="J179" i="35"/>
  <c r="I180" i="35"/>
  <c r="C181" i="35"/>
  <c r="G181" i="35" s="1"/>
  <c r="S180" i="35"/>
  <c r="AD180" i="35" s="1"/>
  <c r="R180" i="35"/>
  <c r="H180" i="31"/>
  <c r="B180" i="31"/>
  <c r="F181" i="31"/>
  <c r="R181" i="31" s="1"/>
  <c r="I181" i="31"/>
  <c r="S181" i="31"/>
  <c r="AD181" i="31" s="1"/>
  <c r="C182" i="31"/>
  <c r="G182" i="31" s="1"/>
  <c r="J180" i="31"/>
  <c r="A180" i="31"/>
  <c r="AK181" i="31"/>
  <c r="AM181" i="31"/>
  <c r="AL181" i="31"/>
  <c r="W182" i="31"/>
  <c r="M181" i="31"/>
  <c r="L181" i="31"/>
  <c r="Q182" i="31" s="1"/>
  <c r="U184" i="31"/>
  <c r="U184" i="29"/>
  <c r="AL181" i="29"/>
  <c r="AK181" i="29"/>
  <c r="AM181" i="29"/>
  <c r="W182" i="29"/>
  <c r="M181" i="29"/>
  <c r="L181" i="29"/>
  <c r="Q182" i="29" s="1"/>
  <c r="M180" i="28"/>
  <c r="L180" i="28"/>
  <c r="Q181" i="28" s="1"/>
  <c r="U181" i="28"/>
  <c r="AH11" i="28"/>
  <c r="AG11" i="28"/>
  <c r="AK185" i="20"/>
  <c r="AM185" i="20"/>
  <c r="AL185" i="20"/>
  <c r="W186" i="20"/>
  <c r="L178" i="20"/>
  <c r="Q179" i="20" s="1"/>
  <c r="M178" i="20"/>
  <c r="U179" i="20"/>
  <c r="AK179" i="30"/>
  <c r="AL179" i="30"/>
  <c r="AM179" i="30"/>
  <c r="W180" i="30"/>
  <c r="L179" i="30"/>
  <c r="Q180" i="30" s="1"/>
  <c r="M179" i="30"/>
  <c r="U189" i="30"/>
  <c r="L180" i="34"/>
  <c r="Q181" i="34" s="1"/>
  <c r="M180" i="34"/>
  <c r="U181" i="34"/>
  <c r="AL188" i="34"/>
  <c r="AK188" i="34"/>
  <c r="AM188" i="34"/>
  <c r="W189" i="34"/>
  <c r="F180" i="29" l="1"/>
  <c r="R180" i="29" s="1"/>
  <c r="G180" i="29"/>
  <c r="C181" i="29"/>
  <c r="I180" i="29"/>
  <c r="S180" i="29"/>
  <c r="AD180" i="29" s="1"/>
  <c r="A181" i="30"/>
  <c r="J181" i="30"/>
  <c r="G182" i="30"/>
  <c r="C183" i="30"/>
  <c r="S182" i="30"/>
  <c r="AD182" i="30" s="1"/>
  <c r="F182" i="30"/>
  <c r="R182" i="30" s="1"/>
  <c r="I182" i="30"/>
  <c r="H184" i="28"/>
  <c r="B184" i="28"/>
  <c r="J179" i="32"/>
  <c r="A179" i="32"/>
  <c r="H179" i="20"/>
  <c r="B179" i="20"/>
  <c r="A179" i="29"/>
  <c r="J179" i="29"/>
  <c r="A184" i="28"/>
  <c r="J184" i="28"/>
  <c r="G180" i="34"/>
  <c r="C181" i="34"/>
  <c r="I180" i="34"/>
  <c r="S180" i="34"/>
  <c r="AD180" i="34" s="1"/>
  <c r="R180" i="34"/>
  <c r="S180" i="32"/>
  <c r="AD180" i="32" s="1"/>
  <c r="I180" i="32"/>
  <c r="C181" i="32"/>
  <c r="G180" i="32"/>
  <c r="R180" i="32"/>
  <c r="J179" i="33"/>
  <c r="A179" i="33"/>
  <c r="A179" i="20"/>
  <c r="J179" i="20"/>
  <c r="G180" i="20"/>
  <c r="C181" i="20"/>
  <c r="F180" i="20"/>
  <c r="R180" i="20" s="1"/>
  <c r="I180" i="20"/>
  <c r="S180" i="20"/>
  <c r="AD180" i="20" s="1"/>
  <c r="H179" i="34"/>
  <c r="B179" i="34"/>
  <c r="H179" i="32"/>
  <c r="B179" i="32"/>
  <c r="H179" i="33"/>
  <c r="B179" i="33"/>
  <c r="H179" i="29"/>
  <c r="B179" i="29"/>
  <c r="H181" i="30"/>
  <c r="B181" i="30"/>
  <c r="C186" i="28"/>
  <c r="G185" i="28"/>
  <c r="F185" i="28"/>
  <c r="R185" i="28" s="1"/>
  <c r="I185" i="28"/>
  <c r="S185" i="28"/>
  <c r="AD185" i="28" s="1"/>
  <c r="J179" i="34"/>
  <c r="A179" i="34"/>
  <c r="S180" i="33"/>
  <c r="AD180" i="33" s="1"/>
  <c r="C181" i="33"/>
  <c r="R180" i="33"/>
  <c r="G180" i="33"/>
  <c r="I180" i="33"/>
  <c r="AK185" i="32"/>
  <c r="AL185" i="32"/>
  <c r="AM185" i="32"/>
  <c r="W186" i="32"/>
  <c r="L181" i="32"/>
  <c r="Q182" i="32" s="1"/>
  <c r="M181" i="32"/>
  <c r="U182" i="32"/>
  <c r="M179" i="33"/>
  <c r="L179" i="33"/>
  <c r="Q180" i="33" s="1"/>
  <c r="U180" i="33"/>
  <c r="AK181" i="33"/>
  <c r="AM181" i="33"/>
  <c r="AL181" i="33"/>
  <c r="W182" i="33"/>
  <c r="L183" i="35"/>
  <c r="Q184" i="35" s="1"/>
  <c r="M183" i="35"/>
  <c r="U184" i="35"/>
  <c r="AK192" i="35"/>
  <c r="AM192" i="35"/>
  <c r="AL192" i="35"/>
  <c r="W193" i="35"/>
  <c r="S181" i="35"/>
  <c r="AD181" i="35" s="1"/>
  <c r="R181" i="35"/>
  <c r="I181" i="35"/>
  <c r="C182" i="35"/>
  <c r="G182" i="35" s="1"/>
  <c r="H180" i="35"/>
  <c r="B180" i="35"/>
  <c r="J180" i="35"/>
  <c r="A180" i="35"/>
  <c r="A181" i="31"/>
  <c r="J181" i="31"/>
  <c r="F182" i="31"/>
  <c r="R182" i="31" s="1"/>
  <c r="I182" i="31"/>
  <c r="C183" i="31"/>
  <c r="G183" i="31" s="1"/>
  <c r="S182" i="31"/>
  <c r="AD182" i="31" s="1"/>
  <c r="H181" i="31"/>
  <c r="B181" i="31"/>
  <c r="AM182" i="31"/>
  <c r="AK182" i="31"/>
  <c r="AL182" i="31"/>
  <c r="W183" i="31"/>
  <c r="L182" i="31"/>
  <c r="Q183" i="31" s="1"/>
  <c r="M182" i="31"/>
  <c r="U185" i="31"/>
  <c r="AK182" i="29"/>
  <c r="AM182" i="29"/>
  <c r="AL182" i="29"/>
  <c r="W183" i="29"/>
  <c r="L182" i="29"/>
  <c r="Q183" i="29" s="1"/>
  <c r="M182" i="29"/>
  <c r="U185" i="29"/>
  <c r="AG12" i="28"/>
  <c r="AH12" i="28"/>
  <c r="L181" i="28"/>
  <c r="Q182" i="28" s="1"/>
  <c r="M181" i="28"/>
  <c r="U182" i="28"/>
  <c r="AK186" i="20"/>
  <c r="AM186" i="20"/>
  <c r="AL186" i="20"/>
  <c r="W187" i="20"/>
  <c r="M179" i="20"/>
  <c r="L179" i="20"/>
  <c r="Q180" i="20" s="1"/>
  <c r="U180" i="20"/>
  <c r="AL180" i="30"/>
  <c r="AK180" i="30"/>
  <c r="AM180" i="30"/>
  <c r="W181" i="30"/>
  <c r="L180" i="30"/>
  <c r="Q181" i="30" s="1"/>
  <c r="M180" i="30"/>
  <c r="U190" i="30"/>
  <c r="AM189" i="34"/>
  <c r="AK189" i="34"/>
  <c r="AL189" i="34"/>
  <c r="W190" i="34"/>
  <c r="L181" i="34"/>
  <c r="Q182" i="34" s="1"/>
  <c r="M181" i="34"/>
  <c r="U182" i="34"/>
  <c r="A180" i="33" l="1"/>
  <c r="J180" i="33"/>
  <c r="J185" i="28"/>
  <c r="A185" i="28"/>
  <c r="G181" i="34"/>
  <c r="C182" i="34"/>
  <c r="S181" i="34"/>
  <c r="AD181" i="34" s="1"/>
  <c r="R181" i="34"/>
  <c r="I181" i="34"/>
  <c r="A182" i="30"/>
  <c r="J182" i="30"/>
  <c r="B182" i="30"/>
  <c r="H182" i="30"/>
  <c r="A180" i="29"/>
  <c r="J180" i="29"/>
  <c r="H180" i="33"/>
  <c r="B180" i="33"/>
  <c r="C182" i="20"/>
  <c r="G181" i="20"/>
  <c r="I181" i="20"/>
  <c r="S181" i="20"/>
  <c r="AD181" i="20" s="1"/>
  <c r="F181" i="20"/>
  <c r="R181" i="20" s="1"/>
  <c r="B180" i="32"/>
  <c r="H180" i="32"/>
  <c r="H180" i="34"/>
  <c r="B180" i="34"/>
  <c r="F181" i="29"/>
  <c r="R181" i="29" s="1"/>
  <c r="C182" i="29"/>
  <c r="G181" i="29"/>
  <c r="I181" i="29"/>
  <c r="S181" i="29"/>
  <c r="AD181" i="29" s="1"/>
  <c r="H185" i="28"/>
  <c r="B185" i="28"/>
  <c r="B180" i="20"/>
  <c r="H180" i="20"/>
  <c r="I181" i="32"/>
  <c r="G181" i="32"/>
  <c r="C182" i="32"/>
  <c r="S181" i="32"/>
  <c r="AD181" i="32" s="1"/>
  <c r="R181" i="32"/>
  <c r="H180" i="29"/>
  <c r="B180" i="29"/>
  <c r="G181" i="33"/>
  <c r="C182" i="33"/>
  <c r="S181" i="33"/>
  <c r="AD181" i="33" s="1"/>
  <c r="I181" i="33"/>
  <c r="R181" i="33"/>
  <c r="F186" i="28"/>
  <c r="R186" i="28" s="1"/>
  <c r="G186" i="28"/>
  <c r="C187" i="28"/>
  <c r="I186" i="28"/>
  <c r="S186" i="28"/>
  <c r="AD186" i="28" s="1"/>
  <c r="J180" i="20"/>
  <c r="A180" i="20"/>
  <c r="A180" i="32"/>
  <c r="J180" i="32"/>
  <c r="A180" i="34"/>
  <c r="J180" i="34"/>
  <c r="G183" i="30"/>
  <c r="C184" i="30"/>
  <c r="F183" i="30"/>
  <c r="R183" i="30" s="1"/>
  <c r="I183" i="30"/>
  <c r="S183" i="30"/>
  <c r="AD183" i="30" s="1"/>
  <c r="M182" i="32"/>
  <c r="L182" i="32"/>
  <c r="Q183" i="32" s="1"/>
  <c r="U183" i="32"/>
  <c r="AL186" i="32"/>
  <c r="AM186" i="32"/>
  <c r="AK186" i="32"/>
  <c r="W187" i="32"/>
  <c r="L180" i="33"/>
  <c r="Q181" i="33" s="1"/>
  <c r="M180" i="33"/>
  <c r="U181" i="33"/>
  <c r="AL182" i="33"/>
  <c r="AM182" i="33"/>
  <c r="AK182" i="33"/>
  <c r="W183" i="33"/>
  <c r="M184" i="35"/>
  <c r="L184" i="35"/>
  <c r="Q185" i="35" s="1"/>
  <c r="U185" i="35"/>
  <c r="AM193" i="35"/>
  <c r="AK193" i="35"/>
  <c r="AL193" i="35"/>
  <c r="W194" i="35"/>
  <c r="H181" i="35"/>
  <c r="B181" i="35"/>
  <c r="J181" i="35"/>
  <c r="A181" i="35"/>
  <c r="S182" i="35"/>
  <c r="AD182" i="35" s="1"/>
  <c r="R182" i="35"/>
  <c r="C183" i="35"/>
  <c r="G183" i="35" s="1"/>
  <c r="I182" i="35"/>
  <c r="J182" i="31"/>
  <c r="A182" i="31"/>
  <c r="B182" i="31"/>
  <c r="H182" i="31"/>
  <c r="F183" i="31"/>
  <c r="R183" i="31" s="1"/>
  <c r="S183" i="31"/>
  <c r="AD183" i="31" s="1"/>
  <c r="C184" i="31"/>
  <c r="G184" i="31" s="1"/>
  <c r="I183" i="31"/>
  <c r="AM183" i="31"/>
  <c r="AK183" i="31"/>
  <c r="AL183" i="31"/>
  <c r="W184" i="31"/>
  <c r="L183" i="31"/>
  <c r="Q184" i="31" s="1"/>
  <c r="M183" i="31"/>
  <c r="U186" i="31"/>
  <c r="AM183" i="29"/>
  <c r="AK183" i="29"/>
  <c r="AL183" i="29"/>
  <c r="W184" i="29"/>
  <c r="L183" i="29"/>
  <c r="Q184" i="29" s="1"/>
  <c r="M183" i="29"/>
  <c r="U186" i="29"/>
  <c r="AH14" i="28"/>
  <c r="M182" i="28"/>
  <c r="L182" i="28"/>
  <c r="Q183" i="28" s="1"/>
  <c r="U183" i="28"/>
  <c r="AG13" i="28"/>
  <c r="AH13" i="28"/>
  <c r="AM187" i="20"/>
  <c r="AL187" i="20"/>
  <c r="AK187" i="20"/>
  <c r="W188" i="20"/>
  <c r="M180" i="20"/>
  <c r="L180" i="20"/>
  <c r="Q181" i="20" s="1"/>
  <c r="U181" i="20"/>
  <c r="AM181" i="30"/>
  <c r="AL181" i="30"/>
  <c r="AK181" i="30"/>
  <c r="W182" i="30"/>
  <c r="L181" i="30"/>
  <c r="Q182" i="30" s="1"/>
  <c r="M181" i="30"/>
  <c r="U191" i="30"/>
  <c r="AL190" i="34"/>
  <c r="AM190" i="34"/>
  <c r="AK190" i="34"/>
  <c r="W191" i="34"/>
  <c r="L182" i="34"/>
  <c r="Q183" i="34" s="1"/>
  <c r="M182" i="34"/>
  <c r="U183" i="34"/>
  <c r="G184" i="30" l="1"/>
  <c r="C185" i="30"/>
  <c r="F184" i="30"/>
  <c r="R184" i="30" s="1"/>
  <c r="I184" i="30"/>
  <c r="S184" i="30"/>
  <c r="AD184" i="30" s="1"/>
  <c r="I182" i="33"/>
  <c r="R182" i="33"/>
  <c r="S182" i="33"/>
  <c r="AD182" i="33" s="1"/>
  <c r="C183" i="33"/>
  <c r="G182" i="33"/>
  <c r="A181" i="32"/>
  <c r="J181" i="32"/>
  <c r="F182" i="29"/>
  <c r="R182" i="29" s="1"/>
  <c r="G182" i="29"/>
  <c r="C183" i="29"/>
  <c r="I182" i="29"/>
  <c r="S182" i="29"/>
  <c r="AD182" i="29" s="1"/>
  <c r="J181" i="20"/>
  <c r="A181" i="20"/>
  <c r="H183" i="30"/>
  <c r="B183" i="30"/>
  <c r="A186" i="28"/>
  <c r="J186" i="28"/>
  <c r="H181" i="33"/>
  <c r="B181" i="33"/>
  <c r="H181" i="20"/>
  <c r="B181" i="20"/>
  <c r="A183" i="30"/>
  <c r="J183" i="30"/>
  <c r="C188" i="28"/>
  <c r="F187" i="28"/>
  <c r="R187" i="28" s="1"/>
  <c r="G187" i="28"/>
  <c r="I187" i="28"/>
  <c r="S187" i="28"/>
  <c r="AD187" i="28" s="1"/>
  <c r="A181" i="33"/>
  <c r="J181" i="33"/>
  <c r="C183" i="32"/>
  <c r="S182" i="32"/>
  <c r="AD182" i="32" s="1"/>
  <c r="I182" i="32"/>
  <c r="G182" i="32"/>
  <c r="R182" i="32"/>
  <c r="J181" i="29"/>
  <c r="A181" i="29"/>
  <c r="G182" i="20"/>
  <c r="C183" i="20"/>
  <c r="I182" i="20"/>
  <c r="F182" i="20"/>
  <c r="R182" i="20" s="1"/>
  <c r="S182" i="20"/>
  <c r="AD182" i="20" s="1"/>
  <c r="G182" i="34"/>
  <c r="C183" i="34"/>
  <c r="I182" i="34"/>
  <c r="R182" i="34"/>
  <c r="S182" i="34"/>
  <c r="AD182" i="34" s="1"/>
  <c r="H186" i="28"/>
  <c r="B186" i="28"/>
  <c r="B181" i="32"/>
  <c r="H181" i="32"/>
  <c r="B181" i="29"/>
  <c r="H181" i="29"/>
  <c r="J181" i="34"/>
  <c r="A181" i="34"/>
  <c r="H181" i="34"/>
  <c r="B181" i="34"/>
  <c r="AM187" i="32"/>
  <c r="AK187" i="32"/>
  <c r="AL187" i="32"/>
  <c r="W188" i="32"/>
  <c r="M183" i="32"/>
  <c r="L183" i="32"/>
  <c r="Q184" i="32" s="1"/>
  <c r="U184" i="32"/>
  <c r="L181" i="33"/>
  <c r="Q182" i="33" s="1"/>
  <c r="M181" i="33"/>
  <c r="U182" i="33"/>
  <c r="AM183" i="33"/>
  <c r="AK183" i="33"/>
  <c r="AL183" i="33"/>
  <c r="W184" i="33"/>
  <c r="M185" i="35"/>
  <c r="L185" i="35"/>
  <c r="Q186" i="35" s="1"/>
  <c r="U186" i="35"/>
  <c r="AL194" i="35"/>
  <c r="AM194" i="35"/>
  <c r="AK194" i="35"/>
  <c r="W195" i="35"/>
  <c r="C184" i="35"/>
  <c r="G184" i="35" s="1"/>
  <c r="I183" i="35"/>
  <c r="S183" i="35"/>
  <c r="AD183" i="35" s="1"/>
  <c r="R183" i="35"/>
  <c r="A182" i="35"/>
  <c r="J182" i="35"/>
  <c r="H182" i="35"/>
  <c r="B182" i="35"/>
  <c r="J183" i="31"/>
  <c r="A183" i="31"/>
  <c r="F184" i="31"/>
  <c r="R184" i="31" s="1"/>
  <c r="S184" i="31"/>
  <c r="AD184" i="31" s="1"/>
  <c r="I184" i="31"/>
  <c r="C185" i="31"/>
  <c r="G185" i="31" s="1"/>
  <c r="B183" i="31"/>
  <c r="H183" i="31"/>
  <c r="AK184" i="31"/>
  <c r="AM184" i="31"/>
  <c r="AL184" i="31"/>
  <c r="W185" i="31"/>
  <c r="L184" i="31"/>
  <c r="Q185" i="31" s="1"/>
  <c r="M184" i="31"/>
  <c r="U187" i="31"/>
  <c r="AL184" i="29"/>
  <c r="AM184" i="29"/>
  <c r="AK184" i="29"/>
  <c r="W185" i="29"/>
  <c r="L184" i="29"/>
  <c r="Q185" i="29" s="1"/>
  <c r="M184" i="29"/>
  <c r="U187" i="29"/>
  <c r="AG14" i="28"/>
  <c r="AH15" i="28"/>
  <c r="M183" i="28"/>
  <c r="L183" i="28"/>
  <c r="Q184" i="28" s="1"/>
  <c r="U184" i="28"/>
  <c r="AK188" i="20"/>
  <c r="AM188" i="20"/>
  <c r="AL188" i="20"/>
  <c r="W189" i="20"/>
  <c r="M181" i="20"/>
  <c r="L181" i="20"/>
  <c r="Q182" i="20" s="1"/>
  <c r="U182" i="20"/>
  <c r="AL182" i="30"/>
  <c r="AK182" i="30"/>
  <c r="AM182" i="30"/>
  <c r="W183" i="30"/>
  <c r="M182" i="30"/>
  <c r="L182" i="30"/>
  <c r="Q183" i="30" s="1"/>
  <c r="U192" i="30"/>
  <c r="AM191" i="34"/>
  <c r="AL191" i="34"/>
  <c r="AK191" i="34"/>
  <c r="W192" i="34"/>
  <c r="L183" i="34"/>
  <c r="Q184" i="34" s="1"/>
  <c r="M183" i="34"/>
  <c r="U184" i="34"/>
  <c r="B182" i="20" l="1"/>
  <c r="H182" i="20"/>
  <c r="H182" i="32"/>
  <c r="B182" i="32"/>
  <c r="H187" i="28"/>
  <c r="B187" i="28"/>
  <c r="A182" i="29"/>
  <c r="J182" i="29"/>
  <c r="J184" i="30"/>
  <c r="A184" i="30"/>
  <c r="A182" i="34"/>
  <c r="J182" i="34"/>
  <c r="A182" i="32"/>
  <c r="J182" i="32"/>
  <c r="F183" i="29"/>
  <c r="R183" i="29" s="1"/>
  <c r="C184" i="29"/>
  <c r="G183" i="29"/>
  <c r="I183" i="29"/>
  <c r="S183" i="29"/>
  <c r="AD183" i="29" s="1"/>
  <c r="G183" i="34"/>
  <c r="C184" i="34"/>
  <c r="R183" i="34"/>
  <c r="S183" i="34"/>
  <c r="AD183" i="34" s="1"/>
  <c r="I183" i="34"/>
  <c r="J182" i="20"/>
  <c r="A182" i="20"/>
  <c r="F188" i="28"/>
  <c r="R188" i="28" s="1"/>
  <c r="C189" i="28"/>
  <c r="G188" i="28"/>
  <c r="S188" i="28"/>
  <c r="AD188" i="28" s="1"/>
  <c r="I188" i="28"/>
  <c r="B182" i="29"/>
  <c r="H182" i="29"/>
  <c r="B182" i="33"/>
  <c r="H182" i="33"/>
  <c r="A182" i="33"/>
  <c r="J182" i="33"/>
  <c r="C186" i="30"/>
  <c r="G185" i="30"/>
  <c r="I185" i="30"/>
  <c r="S185" i="30"/>
  <c r="AD185" i="30" s="1"/>
  <c r="F185" i="30"/>
  <c r="R185" i="30" s="1"/>
  <c r="B182" i="34"/>
  <c r="H182" i="34"/>
  <c r="C184" i="20"/>
  <c r="G183" i="20"/>
  <c r="F183" i="20"/>
  <c r="R183" i="20" s="1"/>
  <c r="I183" i="20"/>
  <c r="S183" i="20"/>
  <c r="AD183" i="20" s="1"/>
  <c r="G183" i="32"/>
  <c r="I183" i="32"/>
  <c r="S183" i="32"/>
  <c r="AD183" i="32" s="1"/>
  <c r="C184" i="32"/>
  <c r="R183" i="32"/>
  <c r="J187" i="28"/>
  <c r="A187" i="28"/>
  <c r="I183" i="33"/>
  <c r="R183" i="33"/>
  <c r="S183" i="33"/>
  <c r="AD183" i="33" s="1"/>
  <c r="C184" i="33"/>
  <c r="G183" i="33"/>
  <c r="B184" i="30"/>
  <c r="H184" i="30"/>
  <c r="AM188" i="32"/>
  <c r="AK188" i="32"/>
  <c r="AL188" i="32"/>
  <c r="W189" i="32"/>
  <c r="M184" i="32"/>
  <c r="L184" i="32"/>
  <c r="Q185" i="32" s="1"/>
  <c r="U185" i="32"/>
  <c r="L182" i="33"/>
  <c r="Q183" i="33" s="1"/>
  <c r="M182" i="33"/>
  <c r="U183" i="33"/>
  <c r="AM184" i="33"/>
  <c r="AL184" i="33"/>
  <c r="AK184" i="33"/>
  <c r="W185" i="33"/>
  <c r="M186" i="35"/>
  <c r="L186" i="35"/>
  <c r="Q187" i="35" s="1"/>
  <c r="U187" i="35"/>
  <c r="AK195" i="35"/>
  <c r="AM195" i="35"/>
  <c r="AL195" i="35"/>
  <c r="W196" i="35"/>
  <c r="A183" i="35"/>
  <c r="J183" i="35"/>
  <c r="H183" i="35"/>
  <c r="B183" i="35"/>
  <c r="I184" i="35"/>
  <c r="C185" i="35"/>
  <c r="G185" i="35" s="1"/>
  <c r="S184" i="35"/>
  <c r="AD184" i="35" s="1"/>
  <c r="R184" i="35"/>
  <c r="H184" i="31"/>
  <c r="B184" i="31"/>
  <c r="F185" i="31"/>
  <c r="R185" i="31" s="1"/>
  <c r="I185" i="31"/>
  <c r="C186" i="31"/>
  <c r="G186" i="31" s="1"/>
  <c r="S185" i="31"/>
  <c r="AD185" i="31" s="1"/>
  <c r="J184" i="31"/>
  <c r="A184" i="31"/>
  <c r="AM185" i="31"/>
  <c r="AK185" i="31"/>
  <c r="AL185" i="31"/>
  <c r="W186" i="31"/>
  <c r="M185" i="31"/>
  <c r="L185" i="31"/>
  <c r="Q186" i="31" s="1"/>
  <c r="U188" i="31"/>
  <c r="AM185" i="29"/>
  <c r="AK185" i="29"/>
  <c r="AL185" i="29"/>
  <c r="W186" i="29"/>
  <c r="L185" i="29"/>
  <c r="Q186" i="29" s="1"/>
  <c r="M185" i="29"/>
  <c r="U188" i="29"/>
  <c r="M184" i="28"/>
  <c r="L184" i="28"/>
  <c r="Q185" i="28" s="1"/>
  <c r="U185" i="28"/>
  <c r="AH16" i="28"/>
  <c r="AG16" i="28"/>
  <c r="AG17" i="28" s="1"/>
  <c r="AG15" i="28"/>
  <c r="AL189" i="20"/>
  <c r="AK189" i="20"/>
  <c r="AM189" i="20"/>
  <c r="W190" i="20"/>
  <c r="L182" i="20"/>
  <c r="Q183" i="20" s="1"/>
  <c r="M182" i="20"/>
  <c r="U183" i="20"/>
  <c r="AL183" i="30"/>
  <c r="AK183" i="30"/>
  <c r="AM183" i="30"/>
  <c r="W184" i="30"/>
  <c r="M183" i="30"/>
  <c r="L183" i="30"/>
  <c r="Q184" i="30" s="1"/>
  <c r="U193" i="30"/>
  <c r="AK192" i="34"/>
  <c r="AM192" i="34"/>
  <c r="AL192" i="34"/>
  <c r="W193" i="34"/>
  <c r="L184" i="34"/>
  <c r="Q185" i="34" s="1"/>
  <c r="M184" i="34"/>
  <c r="U185" i="34"/>
  <c r="S184" i="33" l="1"/>
  <c r="AD184" i="33" s="1"/>
  <c r="I184" i="33"/>
  <c r="R184" i="33"/>
  <c r="C185" i="33"/>
  <c r="G184" i="33"/>
  <c r="J183" i="20"/>
  <c r="A183" i="20"/>
  <c r="A185" i="30"/>
  <c r="J185" i="30"/>
  <c r="C190" i="28"/>
  <c r="G189" i="28"/>
  <c r="F189" i="28"/>
  <c r="R189" i="28" s="1"/>
  <c r="S189" i="28"/>
  <c r="AD189" i="28" s="1"/>
  <c r="I189" i="28"/>
  <c r="J183" i="34"/>
  <c r="A183" i="34"/>
  <c r="H183" i="34"/>
  <c r="B183" i="34"/>
  <c r="F184" i="29"/>
  <c r="R184" i="29" s="1"/>
  <c r="G184" i="29"/>
  <c r="C185" i="29"/>
  <c r="I184" i="29"/>
  <c r="S184" i="29"/>
  <c r="AD184" i="29" s="1"/>
  <c r="J183" i="32"/>
  <c r="A183" i="32"/>
  <c r="B185" i="30"/>
  <c r="H185" i="30"/>
  <c r="A188" i="28"/>
  <c r="J188" i="28"/>
  <c r="H183" i="32"/>
  <c r="B183" i="32"/>
  <c r="B183" i="20"/>
  <c r="H183" i="20"/>
  <c r="G186" i="30"/>
  <c r="C187" i="30"/>
  <c r="S186" i="30"/>
  <c r="AD186" i="30" s="1"/>
  <c r="I186" i="30"/>
  <c r="F186" i="30"/>
  <c r="R186" i="30" s="1"/>
  <c r="A183" i="29"/>
  <c r="J183" i="29"/>
  <c r="B183" i="33"/>
  <c r="H183" i="33"/>
  <c r="J183" i="33"/>
  <c r="A183" i="33"/>
  <c r="C185" i="32"/>
  <c r="S184" i="32"/>
  <c r="AD184" i="32" s="1"/>
  <c r="G184" i="32"/>
  <c r="I184" i="32"/>
  <c r="R184" i="32"/>
  <c r="G184" i="20"/>
  <c r="C185" i="20"/>
  <c r="I184" i="20"/>
  <c r="S184" i="20"/>
  <c r="AD184" i="20" s="1"/>
  <c r="F184" i="20"/>
  <c r="R184" i="20" s="1"/>
  <c r="H188" i="28"/>
  <c r="B188" i="28"/>
  <c r="G184" i="34"/>
  <c r="C185" i="34"/>
  <c r="I184" i="34"/>
  <c r="S184" i="34"/>
  <c r="AD184" i="34" s="1"/>
  <c r="R184" i="34"/>
  <c r="H183" i="29"/>
  <c r="B183" i="29"/>
  <c r="AM189" i="32"/>
  <c r="AK189" i="32"/>
  <c r="AL189" i="32"/>
  <c r="W190" i="32"/>
  <c r="L185" i="32"/>
  <c r="Q186" i="32" s="1"/>
  <c r="M185" i="32"/>
  <c r="U186" i="32"/>
  <c r="M183" i="33"/>
  <c r="L183" i="33"/>
  <c r="Q184" i="33" s="1"/>
  <c r="U184" i="33"/>
  <c r="AL185" i="33"/>
  <c r="AK185" i="33"/>
  <c r="AM185" i="33"/>
  <c r="W186" i="33"/>
  <c r="M187" i="35"/>
  <c r="L187" i="35"/>
  <c r="Q188" i="35" s="1"/>
  <c r="U188" i="35"/>
  <c r="AL196" i="35"/>
  <c r="AK196" i="35"/>
  <c r="AM196" i="35"/>
  <c r="W197" i="35"/>
  <c r="S185" i="35"/>
  <c r="AD185" i="35" s="1"/>
  <c r="R185" i="35"/>
  <c r="I185" i="35"/>
  <c r="C186" i="35"/>
  <c r="G186" i="35" s="1"/>
  <c r="H184" i="35"/>
  <c r="B184" i="35"/>
  <c r="J184" i="35"/>
  <c r="A184" i="35"/>
  <c r="A185" i="31"/>
  <c r="J185" i="31"/>
  <c r="H185" i="31"/>
  <c r="B185" i="31"/>
  <c r="I186" i="31"/>
  <c r="C187" i="31"/>
  <c r="G187" i="31" s="1"/>
  <c r="F186" i="31"/>
  <c r="R186" i="31" s="1"/>
  <c r="S186" i="31"/>
  <c r="AD186" i="31" s="1"/>
  <c r="AK186" i="31"/>
  <c r="AM186" i="31"/>
  <c r="AL186" i="31"/>
  <c r="W187" i="31"/>
  <c r="M186" i="31"/>
  <c r="L186" i="31"/>
  <c r="Q187" i="31" s="1"/>
  <c r="U189" i="31"/>
  <c r="AL186" i="29"/>
  <c r="AM186" i="29"/>
  <c r="AK186" i="29"/>
  <c r="W187" i="29"/>
  <c r="M186" i="29"/>
  <c r="L186" i="29"/>
  <c r="Q187" i="29" s="1"/>
  <c r="U189" i="29"/>
  <c r="AG18" i="28"/>
  <c r="AG19" i="28" s="1"/>
  <c r="AG20" i="28"/>
  <c r="AG21" i="28" s="1"/>
  <c r="AG22" i="28" s="1"/>
  <c r="AG23" i="28" s="1"/>
  <c r="AG24" i="28" s="1"/>
  <c r="AG25" i="28" s="1"/>
  <c r="AG26" i="28" s="1"/>
  <c r="AG27" i="28" s="1"/>
  <c r="AG28" i="28" s="1"/>
  <c r="AG29" i="28" s="1"/>
  <c r="AG30" i="28" s="1"/>
  <c r="AG31" i="28" s="1"/>
  <c r="AG32" i="28" s="1"/>
  <c r="AG33" i="28" s="1"/>
  <c r="AG34" i="28" s="1"/>
  <c r="AG35" i="28" s="1"/>
  <c r="AG36" i="28" s="1"/>
  <c r="AG37" i="28" s="1"/>
  <c r="AG38" i="28" s="1"/>
  <c r="AG39" i="28" s="1"/>
  <c r="AG40" i="28" s="1"/>
  <c r="AG41" i="28" s="1"/>
  <c r="AG42" i="28" s="1"/>
  <c r="AG43" i="28" s="1"/>
  <c r="AG44" i="28" s="1"/>
  <c r="AG45" i="28" s="1"/>
  <c r="AG46" i="28" s="1"/>
  <c r="AG47" i="28" s="1"/>
  <c r="AG48" i="28" s="1"/>
  <c r="AG49" i="28" s="1"/>
  <c r="AG50" i="28" s="1"/>
  <c r="AG51" i="28" s="1"/>
  <c r="AG52" i="28" s="1"/>
  <c r="AG53" i="28" s="1"/>
  <c r="AG54" i="28" s="1"/>
  <c r="AG55" i="28" s="1"/>
  <c r="AG56" i="28" s="1"/>
  <c r="AG57" i="28" s="1"/>
  <c r="AG58" i="28" s="1"/>
  <c r="AG59" i="28" s="1"/>
  <c r="AG60" i="28" s="1"/>
  <c r="AG61" i="28" s="1"/>
  <c r="AG62" i="28" s="1"/>
  <c r="AG63" i="28" s="1"/>
  <c r="AG64" i="28" s="1"/>
  <c r="AG65" i="28" s="1"/>
  <c r="AG66" i="28" s="1"/>
  <c r="AG67" i="28" s="1"/>
  <c r="AG68" i="28" s="1"/>
  <c r="AG69" i="28" s="1"/>
  <c r="AG70" i="28" s="1"/>
  <c r="AG71" i="28" s="1"/>
  <c r="AG72" i="28" s="1"/>
  <c r="AG73" i="28" s="1"/>
  <c r="AG74" i="28" s="1"/>
  <c r="AG75" i="28" s="1"/>
  <c r="AG76" i="28" s="1"/>
  <c r="AG77" i="28" s="1"/>
  <c r="AG78" i="28" s="1"/>
  <c r="AG79" i="28" s="1"/>
  <c r="AG80" i="28" s="1"/>
  <c r="AG81" i="28" s="1"/>
  <c r="AG82" i="28" s="1"/>
  <c r="AG83" i="28" s="1"/>
  <c r="AG84" i="28" s="1"/>
  <c r="AG85" i="28" s="1"/>
  <c r="AG86" i="28" s="1"/>
  <c r="AG87" i="28" s="1"/>
  <c r="AG88" i="28" s="1"/>
  <c r="AG89" i="28" s="1"/>
  <c r="AG90" i="28" s="1"/>
  <c r="AG91" i="28" s="1"/>
  <c r="AG92" i="28" s="1"/>
  <c r="AG93" i="28" s="1"/>
  <c r="AG94" i="28" s="1"/>
  <c r="AG95" i="28" s="1"/>
  <c r="AG96" i="28" s="1"/>
  <c r="AG97" i="28" s="1"/>
  <c r="AG98" i="28" s="1"/>
  <c r="AG99" i="28" s="1"/>
  <c r="AG100" i="28" s="1"/>
  <c r="AG101" i="28" s="1"/>
  <c r="AG102" i="28" s="1"/>
  <c r="AG103" i="28" s="1"/>
  <c r="AG104" i="28" s="1"/>
  <c r="AG105" i="28" s="1"/>
  <c r="AG106" i="28" s="1"/>
  <c r="AG107" i="28" s="1"/>
  <c r="AG108" i="28" s="1"/>
  <c r="AG109" i="28" s="1"/>
  <c r="AG110" i="28" s="1"/>
  <c r="AG111" i="28" s="1"/>
  <c r="AG112" i="28" s="1"/>
  <c r="AG113" i="28" s="1"/>
  <c r="AG114" i="28" s="1"/>
  <c r="AG115" i="28" s="1"/>
  <c r="AG116" i="28" s="1"/>
  <c r="AG117" i="28" s="1"/>
  <c r="AG118" i="28" s="1"/>
  <c r="AG119" i="28" s="1"/>
  <c r="AG120" i="28" s="1"/>
  <c r="AG121" i="28" s="1"/>
  <c r="AG122" i="28" s="1"/>
  <c r="AG123" i="28" s="1"/>
  <c r="AG124" i="28" s="1"/>
  <c r="AG125" i="28" s="1"/>
  <c r="AG126" i="28" s="1"/>
  <c r="AG127" i="28" s="1"/>
  <c r="AG128" i="28" s="1"/>
  <c r="AG129" i="28" s="1"/>
  <c r="AG130" i="28" s="1"/>
  <c r="AG131" i="28" s="1"/>
  <c r="AG132" i="28" s="1"/>
  <c r="AG133" i="28" s="1"/>
  <c r="AG134" i="28" s="1"/>
  <c r="AG135" i="28" s="1"/>
  <c r="AG136" i="28" s="1"/>
  <c r="AG137" i="28" s="1"/>
  <c r="AG138" i="28" s="1"/>
  <c r="AG139" i="28" s="1"/>
  <c r="AG140" i="28" s="1"/>
  <c r="AG141" i="28" s="1"/>
  <c r="AG142" i="28" s="1"/>
  <c r="AG143" i="28" s="1"/>
  <c r="AG144" i="28" s="1"/>
  <c r="AG145" i="28" s="1"/>
  <c r="AG146" i="28" s="1"/>
  <c r="AG147" i="28" s="1"/>
  <c r="AG148" i="28" s="1"/>
  <c r="AG149" i="28" s="1"/>
  <c r="AG150" i="28" s="1"/>
  <c r="AG151" i="28" s="1"/>
  <c r="AG152" i="28" s="1"/>
  <c r="AG153" i="28" s="1"/>
  <c r="AG154" i="28" s="1"/>
  <c r="AG155" i="28" s="1"/>
  <c r="AG156" i="28" s="1"/>
  <c r="AG157" i="28" s="1"/>
  <c r="AG158" i="28" s="1"/>
  <c r="AG159" i="28" s="1"/>
  <c r="AG160" i="28" s="1"/>
  <c r="AG161" i="28" s="1"/>
  <c r="AG162" i="28" s="1"/>
  <c r="AG163" i="28" s="1"/>
  <c r="AG164" i="28" s="1"/>
  <c r="AG165" i="28" s="1"/>
  <c r="AG166" i="28" s="1"/>
  <c r="AG167" i="28" s="1"/>
  <c r="AG168" i="28" s="1"/>
  <c r="AG169" i="28" s="1"/>
  <c r="AG170" i="28" s="1"/>
  <c r="AG171" i="28" s="1"/>
  <c r="AG172" i="28" s="1"/>
  <c r="AG173" i="28" s="1"/>
  <c r="AG174" i="28" s="1"/>
  <c r="AG175" i="28" s="1"/>
  <c r="AG176" i="28" s="1"/>
  <c r="AG177" i="28" s="1"/>
  <c r="AG178" i="28" s="1"/>
  <c r="AG179" i="28" s="1"/>
  <c r="AG180" i="28" s="1"/>
  <c r="AG181" i="28" s="1"/>
  <c r="AG182" i="28" s="1"/>
  <c r="AG183" i="28" s="1"/>
  <c r="AG184" i="28" s="1"/>
  <c r="AG185" i="28" s="1"/>
  <c r="AG186" i="28" s="1"/>
  <c r="AG187" i="28" s="1"/>
  <c r="AG188" i="28" s="1"/>
  <c r="AG189" i="28" s="1"/>
  <c r="AG190" i="28" s="1"/>
  <c r="AG191" i="28" s="1"/>
  <c r="AG192" i="28" s="1"/>
  <c r="AG193" i="28" s="1"/>
  <c r="AG194" i="28" s="1"/>
  <c r="AG195" i="28" s="1"/>
  <c r="AG196" i="28" s="1"/>
  <c r="AG197" i="28" s="1"/>
  <c r="AG198" i="28" s="1"/>
  <c r="AG199" i="28" s="1"/>
  <c r="AG200" i="28" s="1"/>
  <c r="AG201" i="28" s="1"/>
  <c r="AG202" i="28" s="1"/>
  <c r="AG203" i="28" s="1"/>
  <c r="AG204" i="28" s="1"/>
  <c r="AG205" i="28" s="1"/>
  <c r="AG206" i="28" s="1"/>
  <c r="AG207" i="28" s="1"/>
  <c r="AG208" i="28" s="1"/>
  <c r="AG209" i="28" s="1"/>
  <c r="AG210" i="28" s="1"/>
  <c r="AG211" i="28" s="1"/>
  <c r="AG212" i="28" s="1"/>
  <c r="AG213" i="28" s="1"/>
  <c r="AG214" i="28" s="1"/>
  <c r="AG215" i="28" s="1"/>
  <c r="AG216" i="28" s="1"/>
  <c r="AG217" i="28" s="1"/>
  <c r="AG218" i="28" s="1"/>
  <c r="AG219" i="28" s="1"/>
  <c r="AG220" i="28" s="1"/>
  <c r="AG221" i="28" s="1"/>
  <c r="AG222" i="28" s="1"/>
  <c r="AG223" i="28" s="1"/>
  <c r="AG224" i="28" s="1"/>
  <c r="AG225" i="28" s="1"/>
  <c r="AG226" i="28" s="1"/>
  <c r="AG227" i="28" s="1"/>
  <c r="AG228" i="28" s="1"/>
  <c r="AG229" i="28" s="1"/>
  <c r="AG230" i="28" s="1"/>
  <c r="AG231" i="28" s="1"/>
  <c r="AG232" i="28" s="1"/>
  <c r="AG233" i="28" s="1"/>
  <c r="AG234" i="28" s="1"/>
  <c r="AG235" i="28" s="1"/>
  <c r="AG236" i="28" s="1"/>
  <c r="AG237" i="28" s="1"/>
  <c r="AH17" i="28"/>
  <c r="L185" i="28"/>
  <c r="Q186" i="28" s="1"/>
  <c r="M185" i="28"/>
  <c r="U186" i="28"/>
  <c r="AM190" i="20"/>
  <c r="AL190" i="20"/>
  <c r="AK190" i="20"/>
  <c r="W191" i="20"/>
  <c r="M183" i="20"/>
  <c r="L183" i="20"/>
  <c r="Q184" i="20" s="1"/>
  <c r="U184" i="20"/>
  <c r="AK184" i="30"/>
  <c r="AM184" i="30"/>
  <c r="AL184" i="30"/>
  <c r="W185" i="30"/>
  <c r="M184" i="30"/>
  <c r="L184" i="30"/>
  <c r="Q185" i="30" s="1"/>
  <c r="U194" i="30"/>
  <c r="AK193" i="34"/>
  <c r="AM193" i="34"/>
  <c r="AL193" i="34"/>
  <c r="W194" i="34"/>
  <c r="L185" i="34"/>
  <c r="Q186" i="34" s="1"/>
  <c r="M185" i="34"/>
  <c r="U186" i="34"/>
  <c r="J184" i="20" l="1"/>
  <c r="A184" i="20"/>
  <c r="J184" i="32"/>
  <c r="A184" i="32"/>
  <c r="H184" i="29"/>
  <c r="B184" i="29"/>
  <c r="S185" i="33"/>
  <c r="AD185" i="33" s="1"/>
  <c r="C186" i="33"/>
  <c r="I185" i="33"/>
  <c r="G185" i="33"/>
  <c r="R185" i="33"/>
  <c r="J184" i="34"/>
  <c r="A184" i="34"/>
  <c r="C186" i="20"/>
  <c r="G185" i="20"/>
  <c r="S185" i="20"/>
  <c r="AD185" i="20" s="1"/>
  <c r="F185" i="20"/>
  <c r="R185" i="20" s="1"/>
  <c r="I185" i="20"/>
  <c r="H184" i="32"/>
  <c r="B184" i="32"/>
  <c r="G187" i="30"/>
  <c r="C188" i="30"/>
  <c r="S187" i="30"/>
  <c r="AD187" i="30" s="1"/>
  <c r="F187" i="30"/>
  <c r="R187" i="30" s="1"/>
  <c r="I187" i="30"/>
  <c r="H189" i="28"/>
  <c r="B189" i="28"/>
  <c r="G185" i="34"/>
  <c r="C186" i="34"/>
  <c r="S185" i="34"/>
  <c r="AD185" i="34" s="1"/>
  <c r="R185" i="34"/>
  <c r="I185" i="34"/>
  <c r="H184" i="20"/>
  <c r="B184" i="20"/>
  <c r="H186" i="30"/>
  <c r="B186" i="30"/>
  <c r="J184" i="29"/>
  <c r="A184" i="29"/>
  <c r="A189" i="28"/>
  <c r="J189" i="28"/>
  <c r="F190" i="28"/>
  <c r="R190" i="28" s="1"/>
  <c r="G190" i="28"/>
  <c r="C191" i="28"/>
  <c r="I190" i="28"/>
  <c r="S190" i="28"/>
  <c r="AD190" i="28" s="1"/>
  <c r="A184" i="33"/>
  <c r="J184" i="33"/>
  <c r="H184" i="34"/>
  <c r="B184" i="34"/>
  <c r="I185" i="32"/>
  <c r="G185" i="32"/>
  <c r="C186" i="32"/>
  <c r="S185" i="32"/>
  <c r="AD185" i="32" s="1"/>
  <c r="R185" i="32"/>
  <c r="A186" i="30"/>
  <c r="J186" i="30"/>
  <c r="F185" i="29"/>
  <c r="R185" i="29" s="1"/>
  <c r="C186" i="29"/>
  <c r="G185" i="29"/>
  <c r="I185" i="29"/>
  <c r="S185" i="29"/>
  <c r="AD185" i="29" s="1"/>
  <c r="H184" i="33"/>
  <c r="B184" i="33"/>
  <c r="AM190" i="32"/>
  <c r="AL190" i="32"/>
  <c r="AK190" i="32"/>
  <c r="W191" i="32"/>
  <c r="M186" i="32"/>
  <c r="L186" i="32"/>
  <c r="Q187" i="32" s="1"/>
  <c r="U187" i="32"/>
  <c r="AK186" i="33"/>
  <c r="AM186" i="33"/>
  <c r="AL186" i="33"/>
  <c r="W187" i="33"/>
  <c r="L184" i="33"/>
  <c r="Q185" i="33" s="1"/>
  <c r="M184" i="33"/>
  <c r="U185" i="33"/>
  <c r="M188" i="35"/>
  <c r="L188" i="35"/>
  <c r="Q189" i="35" s="1"/>
  <c r="U189" i="35"/>
  <c r="AM197" i="35"/>
  <c r="AL197" i="35"/>
  <c r="AK197" i="35"/>
  <c r="W198" i="35"/>
  <c r="B185" i="35"/>
  <c r="H185" i="35"/>
  <c r="J185" i="35"/>
  <c r="A185" i="35"/>
  <c r="S186" i="35"/>
  <c r="AD186" i="35" s="1"/>
  <c r="R186" i="35"/>
  <c r="C187" i="35"/>
  <c r="G187" i="35" s="1"/>
  <c r="I186" i="35"/>
  <c r="H186" i="31"/>
  <c r="B186" i="31"/>
  <c r="S187" i="31"/>
  <c r="AD187" i="31" s="1"/>
  <c r="I187" i="31"/>
  <c r="C188" i="31"/>
  <c r="G188" i="31" s="1"/>
  <c r="F187" i="31"/>
  <c r="R187" i="31" s="1"/>
  <c r="J186" i="31"/>
  <c r="A186" i="31"/>
  <c r="AK187" i="31"/>
  <c r="AM187" i="31"/>
  <c r="AL187" i="31"/>
  <c r="W188" i="31"/>
  <c r="L187" i="31"/>
  <c r="Q188" i="31" s="1"/>
  <c r="M187" i="31"/>
  <c r="U190" i="31"/>
  <c r="AM187" i="29"/>
  <c r="AK187" i="29"/>
  <c r="AL187" i="29"/>
  <c r="W188" i="29"/>
  <c r="M187" i="29"/>
  <c r="L187" i="29"/>
  <c r="Q188" i="29" s="1"/>
  <c r="U190" i="29"/>
  <c r="AH18" i="28"/>
  <c r="AH19" i="28" s="1"/>
  <c r="AH20" i="28" s="1"/>
  <c r="AH21" i="28" s="1"/>
  <c r="AH22" i="28" s="1"/>
  <c r="AH23" i="28" s="1"/>
  <c r="AH24" i="28" s="1"/>
  <c r="AH25" i="28" s="1"/>
  <c r="AH26" i="28" s="1"/>
  <c r="AH27" i="28" s="1"/>
  <c r="AH28" i="28" s="1"/>
  <c r="AH29" i="28" s="1"/>
  <c r="AH30" i="28" s="1"/>
  <c r="AH31" i="28" s="1"/>
  <c r="AH32" i="28" s="1"/>
  <c r="AH33" i="28" s="1"/>
  <c r="AH34" i="28" s="1"/>
  <c r="AH35" i="28" s="1"/>
  <c r="AH36" i="28" s="1"/>
  <c r="AH37" i="28" s="1"/>
  <c r="AH38" i="28" s="1"/>
  <c r="AH39" i="28" s="1"/>
  <c r="AH40" i="28" s="1"/>
  <c r="AH41" i="28" s="1"/>
  <c r="AH42" i="28" s="1"/>
  <c r="AH43" i="28" s="1"/>
  <c r="AH44" i="28" s="1"/>
  <c r="AH45" i="28" s="1"/>
  <c r="AH46" i="28" s="1"/>
  <c r="AH47" i="28" s="1"/>
  <c r="M186" i="28"/>
  <c r="L186" i="28"/>
  <c r="Q187" i="28" s="1"/>
  <c r="U187" i="28"/>
  <c r="AM191" i="20"/>
  <c r="AL191" i="20"/>
  <c r="AK191" i="20"/>
  <c r="W192" i="20"/>
  <c r="M184" i="20"/>
  <c r="L184" i="20"/>
  <c r="Q185" i="20" s="1"/>
  <c r="U185" i="20"/>
  <c r="AM185" i="30"/>
  <c r="AL185" i="30"/>
  <c r="AK185" i="30"/>
  <c r="W186" i="30"/>
  <c r="M185" i="30"/>
  <c r="L185" i="30"/>
  <c r="Q186" i="30" s="1"/>
  <c r="U195" i="30"/>
  <c r="L186" i="34"/>
  <c r="Q187" i="34" s="1"/>
  <c r="M186" i="34"/>
  <c r="U187" i="34"/>
  <c r="AK194" i="34"/>
  <c r="AM194" i="34"/>
  <c r="AL194" i="34"/>
  <c r="W195" i="34"/>
  <c r="A185" i="29" l="1"/>
  <c r="J185" i="29"/>
  <c r="G186" i="32"/>
  <c r="S186" i="32"/>
  <c r="AD186" i="32" s="1"/>
  <c r="C187" i="32"/>
  <c r="I186" i="32"/>
  <c r="F186" i="32"/>
  <c r="R186" i="32" s="1"/>
  <c r="A190" i="28"/>
  <c r="J190" i="28"/>
  <c r="J185" i="34"/>
  <c r="A185" i="34"/>
  <c r="H185" i="34"/>
  <c r="B185" i="34"/>
  <c r="I186" i="33"/>
  <c r="G186" i="33"/>
  <c r="C187" i="33"/>
  <c r="S186" i="33"/>
  <c r="AD186" i="33" s="1"/>
  <c r="R186" i="33"/>
  <c r="B185" i="29"/>
  <c r="H185" i="29"/>
  <c r="H185" i="32"/>
  <c r="B185" i="32"/>
  <c r="C192" i="28"/>
  <c r="G191" i="28"/>
  <c r="F191" i="28"/>
  <c r="R191" i="28" s="1"/>
  <c r="I191" i="28"/>
  <c r="S191" i="28"/>
  <c r="AD191" i="28" s="1"/>
  <c r="B185" i="20"/>
  <c r="H185" i="20"/>
  <c r="F186" i="29"/>
  <c r="R186" i="29" s="1"/>
  <c r="G186" i="29"/>
  <c r="C187" i="29"/>
  <c r="I186" i="29"/>
  <c r="S186" i="29"/>
  <c r="AD186" i="29" s="1"/>
  <c r="J185" i="32"/>
  <c r="A185" i="32"/>
  <c r="H190" i="28"/>
  <c r="B190" i="28"/>
  <c r="G188" i="30"/>
  <c r="C189" i="30"/>
  <c r="I188" i="30"/>
  <c r="S188" i="30"/>
  <c r="AD188" i="30" s="1"/>
  <c r="F188" i="30"/>
  <c r="R188" i="30" s="1"/>
  <c r="A185" i="20"/>
  <c r="J185" i="20"/>
  <c r="G186" i="20"/>
  <c r="C187" i="20"/>
  <c r="I186" i="20"/>
  <c r="S186" i="20"/>
  <c r="AD186" i="20" s="1"/>
  <c r="F186" i="20"/>
  <c r="R186" i="20" s="1"/>
  <c r="B185" i="33"/>
  <c r="H185" i="33"/>
  <c r="G186" i="34"/>
  <c r="C187" i="34"/>
  <c r="R186" i="34"/>
  <c r="I186" i="34"/>
  <c r="S186" i="34"/>
  <c r="AD186" i="34" s="1"/>
  <c r="A187" i="30"/>
  <c r="J187" i="30"/>
  <c r="H187" i="30"/>
  <c r="B187" i="30"/>
  <c r="J185" i="33"/>
  <c r="A185" i="33"/>
  <c r="L187" i="32"/>
  <c r="Q188" i="32" s="1"/>
  <c r="M187" i="32"/>
  <c r="U188" i="32"/>
  <c r="AM191" i="32"/>
  <c r="AL191" i="32"/>
  <c r="AK191" i="32"/>
  <c r="W192" i="32"/>
  <c r="AM187" i="33"/>
  <c r="AL187" i="33"/>
  <c r="AK187" i="33"/>
  <c r="W188" i="33"/>
  <c r="M185" i="33"/>
  <c r="L185" i="33"/>
  <c r="Q186" i="33" s="1"/>
  <c r="U186" i="33"/>
  <c r="M189" i="35"/>
  <c r="L189" i="35"/>
  <c r="Q190" i="35" s="1"/>
  <c r="U190" i="35"/>
  <c r="AM198" i="35"/>
  <c r="AL198" i="35"/>
  <c r="AK198" i="35"/>
  <c r="W199" i="35"/>
  <c r="C188" i="35"/>
  <c r="G188" i="35" s="1"/>
  <c r="I187" i="35"/>
  <c r="S187" i="35"/>
  <c r="AD187" i="35" s="1"/>
  <c r="R187" i="35"/>
  <c r="A186" i="35"/>
  <c r="J186" i="35"/>
  <c r="H186" i="35"/>
  <c r="B186" i="35"/>
  <c r="H187" i="31"/>
  <c r="B187" i="31"/>
  <c r="C189" i="31"/>
  <c r="G189" i="31" s="1"/>
  <c r="I188" i="31"/>
  <c r="S188" i="31"/>
  <c r="AD188" i="31" s="1"/>
  <c r="F188" i="31"/>
  <c r="R188" i="31" s="1"/>
  <c r="A187" i="31"/>
  <c r="J187" i="31"/>
  <c r="AM188" i="31"/>
  <c r="AK188" i="31"/>
  <c r="AL188" i="31"/>
  <c r="W189" i="31"/>
  <c r="M188" i="31"/>
  <c r="L188" i="31"/>
  <c r="Q189" i="31" s="1"/>
  <c r="U191" i="31"/>
  <c r="AK188" i="29"/>
  <c r="AM188" i="29"/>
  <c r="AL188" i="29"/>
  <c r="W189" i="29"/>
  <c r="M188" i="29"/>
  <c r="L188" i="29"/>
  <c r="Q189" i="29" s="1"/>
  <c r="U191" i="29"/>
  <c r="AJ47" i="28"/>
  <c r="AH48" i="28"/>
  <c r="L187" i="28"/>
  <c r="Q188" i="28" s="1"/>
  <c r="M187" i="28"/>
  <c r="U188" i="28"/>
  <c r="AL192" i="20"/>
  <c r="AK192" i="20"/>
  <c r="AM192" i="20"/>
  <c r="W193" i="20"/>
  <c r="M185" i="20"/>
  <c r="L185" i="20"/>
  <c r="Q186" i="20" s="1"/>
  <c r="U186" i="20"/>
  <c r="AL186" i="30"/>
  <c r="AM186" i="30"/>
  <c r="AK186" i="30"/>
  <c r="W187" i="30"/>
  <c r="M186" i="30"/>
  <c r="L186" i="30"/>
  <c r="Q187" i="30" s="1"/>
  <c r="U196" i="30"/>
  <c r="L187" i="34"/>
  <c r="Q188" i="34" s="1"/>
  <c r="M187" i="34"/>
  <c r="U188" i="34"/>
  <c r="AL195" i="34"/>
  <c r="AK195" i="34"/>
  <c r="AM195" i="34"/>
  <c r="W196" i="34"/>
  <c r="A186" i="34" l="1"/>
  <c r="J186" i="34"/>
  <c r="J186" i="20"/>
  <c r="A186" i="20"/>
  <c r="C190" i="30"/>
  <c r="G189" i="30"/>
  <c r="I189" i="30"/>
  <c r="F189" i="30"/>
  <c r="R189" i="30" s="1"/>
  <c r="S189" i="30"/>
  <c r="AD189" i="30" s="1"/>
  <c r="F187" i="29"/>
  <c r="R187" i="29" s="1"/>
  <c r="C188" i="29"/>
  <c r="G187" i="29"/>
  <c r="S187" i="29"/>
  <c r="AD187" i="29" s="1"/>
  <c r="I187" i="29"/>
  <c r="H191" i="28"/>
  <c r="B191" i="28"/>
  <c r="S187" i="33"/>
  <c r="AD187" i="33" s="1"/>
  <c r="C188" i="33"/>
  <c r="I187" i="33"/>
  <c r="G187" i="33"/>
  <c r="R187" i="33"/>
  <c r="C188" i="20"/>
  <c r="G187" i="20"/>
  <c r="I187" i="20"/>
  <c r="F187" i="20"/>
  <c r="R187" i="20" s="1"/>
  <c r="S187" i="20"/>
  <c r="AD187" i="20" s="1"/>
  <c r="B188" i="30"/>
  <c r="H188" i="30"/>
  <c r="B186" i="29"/>
  <c r="H186" i="29"/>
  <c r="F192" i="28"/>
  <c r="R192" i="28" s="1"/>
  <c r="G192" i="28"/>
  <c r="C193" i="28"/>
  <c r="I192" i="28"/>
  <c r="S192" i="28"/>
  <c r="AD192" i="28" s="1"/>
  <c r="B186" i="33"/>
  <c r="H186" i="33"/>
  <c r="H186" i="32"/>
  <c r="B186" i="32"/>
  <c r="G187" i="34"/>
  <c r="C188" i="34"/>
  <c r="S187" i="34"/>
  <c r="AD187" i="34" s="1"/>
  <c r="I187" i="34"/>
  <c r="R187" i="34"/>
  <c r="H186" i="20"/>
  <c r="B186" i="20"/>
  <c r="J191" i="28"/>
  <c r="A191" i="28"/>
  <c r="A186" i="33"/>
  <c r="J186" i="33"/>
  <c r="J186" i="32"/>
  <c r="A186" i="32"/>
  <c r="B186" i="34"/>
  <c r="H186" i="34"/>
  <c r="J188" i="30"/>
  <c r="A188" i="30"/>
  <c r="J186" i="29"/>
  <c r="A186" i="29"/>
  <c r="G187" i="32"/>
  <c r="C188" i="32"/>
  <c r="S187" i="32"/>
  <c r="AD187" i="32" s="1"/>
  <c r="I187" i="32"/>
  <c r="F187" i="32"/>
  <c r="R187" i="32" s="1"/>
  <c r="AM192" i="32"/>
  <c r="AK192" i="32"/>
  <c r="AL192" i="32"/>
  <c r="W193" i="32"/>
  <c r="M188" i="32"/>
  <c r="L188" i="32"/>
  <c r="Q189" i="32" s="1"/>
  <c r="U189" i="32"/>
  <c r="AM188" i="33"/>
  <c r="AK188" i="33"/>
  <c r="AL188" i="33"/>
  <c r="W189" i="33"/>
  <c r="L186" i="33"/>
  <c r="Q187" i="33" s="1"/>
  <c r="M186" i="33"/>
  <c r="U187" i="33"/>
  <c r="L190" i="35"/>
  <c r="Q191" i="35" s="1"/>
  <c r="M190" i="35"/>
  <c r="U191" i="35"/>
  <c r="AK199" i="35"/>
  <c r="AL199" i="35"/>
  <c r="AM199" i="35"/>
  <c r="W200" i="35"/>
  <c r="A187" i="35"/>
  <c r="J187" i="35"/>
  <c r="H187" i="35"/>
  <c r="B187" i="35"/>
  <c r="I188" i="35"/>
  <c r="C189" i="35"/>
  <c r="G189" i="35" s="1"/>
  <c r="S188" i="35"/>
  <c r="AD188" i="35" s="1"/>
  <c r="R188" i="35"/>
  <c r="J188" i="31"/>
  <c r="A188" i="31"/>
  <c r="S189" i="31"/>
  <c r="AD189" i="31" s="1"/>
  <c r="I189" i="31"/>
  <c r="C190" i="31"/>
  <c r="G190" i="31" s="1"/>
  <c r="F189" i="31"/>
  <c r="R189" i="31" s="1"/>
  <c r="H188" i="31"/>
  <c r="B188" i="31"/>
  <c r="AK189" i="31"/>
  <c r="AM189" i="31"/>
  <c r="AL189" i="31"/>
  <c r="W190" i="31"/>
  <c r="L189" i="31"/>
  <c r="Q190" i="31" s="1"/>
  <c r="M189" i="31"/>
  <c r="U192" i="31"/>
  <c r="AK189" i="29"/>
  <c r="AM189" i="29"/>
  <c r="AL189" i="29"/>
  <c r="W190" i="29"/>
  <c r="L189" i="29"/>
  <c r="Q190" i="29" s="1"/>
  <c r="M189" i="29"/>
  <c r="U192" i="29"/>
  <c r="AJ48" i="28"/>
  <c r="AH49" i="28"/>
  <c r="M188" i="28"/>
  <c r="L188" i="28"/>
  <c r="Q189" i="28" s="1"/>
  <c r="U189" i="28"/>
  <c r="AM193" i="20"/>
  <c r="AK193" i="20"/>
  <c r="AL193" i="20"/>
  <c r="W194" i="20"/>
  <c r="L186" i="20"/>
  <c r="Q187" i="20" s="1"/>
  <c r="M186" i="20"/>
  <c r="U187" i="20"/>
  <c r="AK187" i="30"/>
  <c r="AL187" i="30"/>
  <c r="AM187" i="30"/>
  <c r="W188" i="30"/>
  <c r="L187" i="30"/>
  <c r="Q188" i="30" s="1"/>
  <c r="M187" i="30"/>
  <c r="U197" i="30"/>
  <c r="AL196" i="34"/>
  <c r="AM196" i="34"/>
  <c r="AK196" i="34"/>
  <c r="W197" i="34"/>
  <c r="L188" i="34"/>
  <c r="Q189" i="34" s="1"/>
  <c r="M188" i="34"/>
  <c r="U189" i="34"/>
  <c r="S188" i="32" l="1"/>
  <c r="AD188" i="32" s="1"/>
  <c r="I188" i="32"/>
  <c r="G188" i="32"/>
  <c r="C189" i="32"/>
  <c r="F188" i="32"/>
  <c r="R188" i="32" s="1"/>
  <c r="H187" i="34"/>
  <c r="B187" i="34"/>
  <c r="H192" i="28"/>
  <c r="B192" i="28"/>
  <c r="J187" i="20"/>
  <c r="A187" i="20"/>
  <c r="H187" i="33"/>
  <c r="B187" i="33"/>
  <c r="H187" i="29"/>
  <c r="B187" i="29"/>
  <c r="B187" i="32"/>
  <c r="H187" i="32"/>
  <c r="J187" i="34"/>
  <c r="A187" i="34"/>
  <c r="B187" i="20"/>
  <c r="H187" i="20"/>
  <c r="A187" i="33"/>
  <c r="J187" i="33"/>
  <c r="F188" i="29"/>
  <c r="R188" i="29" s="1"/>
  <c r="G188" i="29"/>
  <c r="C189" i="29"/>
  <c r="S188" i="29"/>
  <c r="AD188" i="29" s="1"/>
  <c r="I188" i="29"/>
  <c r="A189" i="30"/>
  <c r="J189" i="30"/>
  <c r="J187" i="32"/>
  <c r="A187" i="32"/>
  <c r="A192" i="28"/>
  <c r="J192" i="28"/>
  <c r="G188" i="20"/>
  <c r="C189" i="20"/>
  <c r="F188" i="20"/>
  <c r="R188" i="20" s="1"/>
  <c r="I188" i="20"/>
  <c r="S188" i="20"/>
  <c r="AD188" i="20" s="1"/>
  <c r="G188" i="33"/>
  <c r="S188" i="33"/>
  <c r="AD188" i="33" s="1"/>
  <c r="I188" i="33"/>
  <c r="C189" i="33"/>
  <c r="R188" i="33"/>
  <c r="J187" i="29"/>
  <c r="A187" i="29"/>
  <c r="H189" i="30"/>
  <c r="B189" i="30"/>
  <c r="G188" i="34"/>
  <c r="C189" i="34"/>
  <c r="I188" i="34"/>
  <c r="R188" i="34"/>
  <c r="S188" i="34"/>
  <c r="AD188" i="34" s="1"/>
  <c r="C194" i="28"/>
  <c r="G193" i="28"/>
  <c r="F193" i="28"/>
  <c r="R193" i="28" s="1"/>
  <c r="I193" i="28"/>
  <c r="S193" i="28"/>
  <c r="AD193" i="28" s="1"/>
  <c r="G190" i="30"/>
  <c r="C191" i="30"/>
  <c r="I190" i="30"/>
  <c r="S190" i="30"/>
  <c r="AD190" i="30" s="1"/>
  <c r="F190" i="30"/>
  <c r="R190" i="30" s="1"/>
  <c r="L189" i="32"/>
  <c r="Q190" i="32" s="1"/>
  <c r="M189" i="32"/>
  <c r="U190" i="32"/>
  <c r="AK193" i="32"/>
  <c r="AL193" i="32"/>
  <c r="AM193" i="32"/>
  <c r="W194" i="32"/>
  <c r="AM189" i="33"/>
  <c r="AL189" i="33"/>
  <c r="AK189" i="33"/>
  <c r="W190" i="33"/>
  <c r="L187" i="33"/>
  <c r="Q188" i="33" s="1"/>
  <c r="M187" i="33"/>
  <c r="U188" i="33"/>
  <c r="L191" i="35"/>
  <c r="Q192" i="35" s="1"/>
  <c r="M191" i="35"/>
  <c r="U192" i="35"/>
  <c r="AK200" i="35"/>
  <c r="AL200" i="35"/>
  <c r="AM200" i="35"/>
  <c r="W201" i="35"/>
  <c r="S189" i="35"/>
  <c r="AD189" i="35" s="1"/>
  <c r="R189" i="35"/>
  <c r="I189" i="35"/>
  <c r="C190" i="35"/>
  <c r="G190" i="35" s="1"/>
  <c r="H188" i="35"/>
  <c r="B188" i="35"/>
  <c r="J188" i="35"/>
  <c r="A188" i="35"/>
  <c r="A189" i="31"/>
  <c r="J189" i="31"/>
  <c r="B189" i="31"/>
  <c r="H189" i="31"/>
  <c r="C191" i="31"/>
  <c r="G191" i="31" s="1"/>
  <c r="S190" i="31"/>
  <c r="AD190" i="31" s="1"/>
  <c r="F190" i="31"/>
  <c r="R190" i="31" s="1"/>
  <c r="I190" i="31"/>
  <c r="AK190" i="31"/>
  <c r="AM190" i="31"/>
  <c r="AL190" i="31"/>
  <c r="W191" i="31"/>
  <c r="M190" i="31"/>
  <c r="L190" i="31"/>
  <c r="Q191" i="31" s="1"/>
  <c r="U193" i="31"/>
  <c r="AL190" i="29"/>
  <c r="AK190" i="29"/>
  <c r="AM190" i="29"/>
  <c r="W191" i="29"/>
  <c r="L190" i="29"/>
  <c r="Q191" i="29" s="1"/>
  <c r="M190" i="29"/>
  <c r="U193" i="29"/>
  <c r="AJ49" i="28"/>
  <c r="AH50" i="28"/>
  <c r="M189" i="28"/>
  <c r="L189" i="28"/>
  <c r="Q190" i="28" s="1"/>
  <c r="U190" i="28"/>
  <c r="AL194" i="20"/>
  <c r="AK194" i="20"/>
  <c r="AM194" i="20"/>
  <c r="W195" i="20"/>
  <c r="M187" i="20"/>
  <c r="L187" i="20"/>
  <c r="Q188" i="20" s="1"/>
  <c r="U188" i="20"/>
  <c r="AL188" i="30"/>
  <c r="AM188" i="30"/>
  <c r="AK188" i="30"/>
  <c r="W189" i="30"/>
  <c r="L188" i="30"/>
  <c r="Q189" i="30" s="1"/>
  <c r="M188" i="30"/>
  <c r="U198" i="30"/>
  <c r="AK197" i="34"/>
  <c r="AM197" i="34"/>
  <c r="AL197" i="34"/>
  <c r="W198" i="34"/>
  <c r="L189" i="34"/>
  <c r="Q190" i="34" s="1"/>
  <c r="M189" i="34"/>
  <c r="U190" i="34"/>
  <c r="G191" i="30" l="1"/>
  <c r="C192" i="30"/>
  <c r="I191" i="30"/>
  <c r="F191" i="30"/>
  <c r="R191" i="30" s="1"/>
  <c r="S191" i="30"/>
  <c r="AD191" i="30" s="1"/>
  <c r="H188" i="33"/>
  <c r="B188" i="33"/>
  <c r="C190" i="20"/>
  <c r="G189" i="20"/>
  <c r="F189" i="20"/>
  <c r="R189" i="20" s="1"/>
  <c r="I189" i="20"/>
  <c r="S189" i="20"/>
  <c r="AD189" i="20" s="1"/>
  <c r="A188" i="29"/>
  <c r="J188" i="29"/>
  <c r="C190" i="32"/>
  <c r="G189" i="32"/>
  <c r="I189" i="32"/>
  <c r="S189" i="32"/>
  <c r="AD189" i="32" s="1"/>
  <c r="F189" i="32"/>
  <c r="R189" i="32" s="1"/>
  <c r="B190" i="30"/>
  <c r="H190" i="30"/>
  <c r="H193" i="28"/>
  <c r="B193" i="28"/>
  <c r="A188" i="34"/>
  <c r="J188" i="34"/>
  <c r="I189" i="33"/>
  <c r="C190" i="33"/>
  <c r="S189" i="33"/>
  <c r="AD189" i="33" s="1"/>
  <c r="G189" i="33"/>
  <c r="R189" i="33"/>
  <c r="B188" i="20"/>
  <c r="H188" i="20"/>
  <c r="H188" i="32"/>
  <c r="B188" i="32"/>
  <c r="F194" i="28"/>
  <c r="R194" i="28" s="1"/>
  <c r="G194" i="28"/>
  <c r="C195" i="28"/>
  <c r="S194" i="28"/>
  <c r="AD194" i="28" s="1"/>
  <c r="I194" i="28"/>
  <c r="R189" i="34"/>
  <c r="G189" i="34"/>
  <c r="C190" i="34"/>
  <c r="I189" i="34"/>
  <c r="S189" i="34"/>
  <c r="AD189" i="34" s="1"/>
  <c r="J188" i="33"/>
  <c r="A188" i="33"/>
  <c r="A188" i="20"/>
  <c r="J188" i="20"/>
  <c r="F189" i="29"/>
  <c r="R189" i="29" s="1"/>
  <c r="C190" i="29"/>
  <c r="G189" i="29"/>
  <c r="I189" i="29"/>
  <c r="S189" i="29"/>
  <c r="AD189" i="29" s="1"/>
  <c r="J188" i="32"/>
  <c r="A188" i="32"/>
  <c r="J190" i="30"/>
  <c r="A190" i="30"/>
  <c r="J193" i="28"/>
  <c r="A193" i="28"/>
  <c r="H188" i="34"/>
  <c r="B188" i="34"/>
  <c r="H188" i="29"/>
  <c r="B188" i="29"/>
  <c r="AL194" i="32"/>
  <c r="AM194" i="32"/>
  <c r="AK194" i="32"/>
  <c r="W195" i="32"/>
  <c r="L190" i="32"/>
  <c r="Q191" i="32" s="1"/>
  <c r="M190" i="32"/>
  <c r="U191" i="32"/>
  <c r="AK190" i="33"/>
  <c r="AL190" i="33"/>
  <c r="AM190" i="33"/>
  <c r="W191" i="33"/>
  <c r="L188" i="33"/>
  <c r="Q189" i="33" s="1"/>
  <c r="M188" i="33"/>
  <c r="U189" i="33"/>
  <c r="L192" i="35"/>
  <c r="Q193" i="35" s="1"/>
  <c r="M192" i="35"/>
  <c r="U193" i="35"/>
  <c r="AM201" i="35"/>
  <c r="AL201" i="35"/>
  <c r="AK201" i="35"/>
  <c r="W202" i="35"/>
  <c r="B189" i="35"/>
  <c r="H189" i="35"/>
  <c r="J189" i="35"/>
  <c r="A189" i="35"/>
  <c r="S190" i="35"/>
  <c r="AD190" i="35" s="1"/>
  <c r="R190" i="35"/>
  <c r="C191" i="35"/>
  <c r="G191" i="35" s="1"/>
  <c r="I190" i="35"/>
  <c r="A190" i="31"/>
  <c r="J190" i="31"/>
  <c r="H190" i="31"/>
  <c r="B190" i="31"/>
  <c r="C192" i="31"/>
  <c r="G192" i="31" s="1"/>
  <c r="I191" i="31"/>
  <c r="F191" i="31"/>
  <c r="R191" i="31" s="1"/>
  <c r="S191" i="31"/>
  <c r="AD191" i="31" s="1"/>
  <c r="AM191" i="31"/>
  <c r="AK191" i="31"/>
  <c r="AL191" i="31"/>
  <c r="W192" i="31"/>
  <c r="L191" i="31"/>
  <c r="Q192" i="31" s="1"/>
  <c r="M191" i="31"/>
  <c r="U194" i="31"/>
  <c r="AM191" i="29"/>
  <c r="AK191" i="29"/>
  <c r="AL191" i="29"/>
  <c r="W192" i="29"/>
  <c r="M191" i="29"/>
  <c r="L191" i="29"/>
  <c r="Q192" i="29" s="1"/>
  <c r="U194" i="29"/>
  <c r="M190" i="28"/>
  <c r="L190" i="28"/>
  <c r="Q191" i="28" s="1"/>
  <c r="U191" i="28"/>
  <c r="AJ50" i="28"/>
  <c r="AH51" i="28"/>
  <c r="AM195" i="20"/>
  <c r="AK195" i="20"/>
  <c r="AL195" i="20"/>
  <c r="W196" i="20"/>
  <c r="M188" i="20"/>
  <c r="L188" i="20"/>
  <c r="Q189" i="20" s="1"/>
  <c r="U189" i="20"/>
  <c r="AL189" i="30"/>
  <c r="AM189" i="30"/>
  <c r="AK189" i="30"/>
  <c r="W190" i="30"/>
  <c r="M189" i="30"/>
  <c r="L189" i="30"/>
  <c r="Q190" i="30" s="1"/>
  <c r="U199" i="30"/>
  <c r="AL198" i="34"/>
  <c r="AK198" i="34"/>
  <c r="AM198" i="34"/>
  <c r="W199" i="34"/>
  <c r="L190" i="34"/>
  <c r="Q191" i="34" s="1"/>
  <c r="M190" i="34"/>
  <c r="U191" i="34"/>
  <c r="A189" i="29" l="1"/>
  <c r="J189" i="29"/>
  <c r="H194" i="28"/>
  <c r="B194" i="28"/>
  <c r="B189" i="32"/>
  <c r="H189" i="32"/>
  <c r="G190" i="20"/>
  <c r="I190" i="20"/>
  <c r="S190" i="20"/>
  <c r="AD190" i="20" s="1"/>
  <c r="F190" i="20"/>
  <c r="R190" i="20" s="1"/>
  <c r="C191" i="20"/>
  <c r="B189" i="29"/>
  <c r="H189" i="29"/>
  <c r="A189" i="34"/>
  <c r="J189" i="34"/>
  <c r="A194" i="28"/>
  <c r="J194" i="28"/>
  <c r="I190" i="33"/>
  <c r="G190" i="33"/>
  <c r="C191" i="33"/>
  <c r="S190" i="33"/>
  <c r="AD190" i="33" s="1"/>
  <c r="R190" i="33"/>
  <c r="C191" i="32"/>
  <c r="S190" i="32"/>
  <c r="AD190" i="32" s="1"/>
  <c r="G190" i="32"/>
  <c r="I190" i="32"/>
  <c r="F190" i="32"/>
  <c r="R190" i="32" s="1"/>
  <c r="A189" i="20"/>
  <c r="J189" i="20"/>
  <c r="A191" i="30"/>
  <c r="J191" i="30"/>
  <c r="F190" i="29"/>
  <c r="R190" i="29" s="1"/>
  <c r="G190" i="29"/>
  <c r="C191" i="29"/>
  <c r="I190" i="29"/>
  <c r="S190" i="29"/>
  <c r="AD190" i="29" s="1"/>
  <c r="R190" i="34"/>
  <c r="G190" i="34"/>
  <c r="I190" i="34"/>
  <c r="C191" i="34"/>
  <c r="S190" i="34"/>
  <c r="AD190" i="34" s="1"/>
  <c r="J189" i="33"/>
  <c r="A189" i="33"/>
  <c r="G192" i="30"/>
  <c r="C193" i="30"/>
  <c r="S192" i="30"/>
  <c r="AD192" i="30" s="1"/>
  <c r="I192" i="30"/>
  <c r="F192" i="30"/>
  <c r="R192" i="30" s="1"/>
  <c r="H189" i="34"/>
  <c r="B189" i="34"/>
  <c r="C196" i="28"/>
  <c r="F195" i="28"/>
  <c r="R195" i="28" s="1"/>
  <c r="G195" i="28"/>
  <c r="I195" i="28"/>
  <c r="S195" i="28"/>
  <c r="AD195" i="28" s="1"/>
  <c r="H189" i="33"/>
  <c r="B189" i="33"/>
  <c r="A189" i="32"/>
  <c r="J189" i="32"/>
  <c r="B189" i="20"/>
  <c r="H189" i="20"/>
  <c r="B191" i="30"/>
  <c r="H191" i="30"/>
  <c r="AK195" i="32"/>
  <c r="AL195" i="32"/>
  <c r="AM195" i="32"/>
  <c r="W196" i="32"/>
  <c r="L191" i="32"/>
  <c r="Q192" i="32" s="1"/>
  <c r="M191" i="32"/>
  <c r="U192" i="32"/>
  <c r="AM191" i="33"/>
  <c r="AK191" i="33"/>
  <c r="AL191" i="33"/>
  <c r="W192" i="33"/>
  <c r="M189" i="33"/>
  <c r="L189" i="33"/>
  <c r="Q190" i="33" s="1"/>
  <c r="U190" i="33"/>
  <c r="M193" i="35"/>
  <c r="L193" i="35"/>
  <c r="Q194" i="35" s="1"/>
  <c r="U194" i="35"/>
  <c r="AL202" i="35"/>
  <c r="AK202" i="35"/>
  <c r="AM202" i="35"/>
  <c r="W203" i="35"/>
  <c r="C192" i="35"/>
  <c r="G192" i="35" s="1"/>
  <c r="I191" i="35"/>
  <c r="S191" i="35"/>
  <c r="AD191" i="35" s="1"/>
  <c r="R191" i="35"/>
  <c r="A190" i="35"/>
  <c r="J190" i="35"/>
  <c r="H190" i="35"/>
  <c r="B190" i="35"/>
  <c r="F192" i="31"/>
  <c r="R192" i="31" s="1"/>
  <c r="C193" i="31"/>
  <c r="G193" i="31" s="1"/>
  <c r="S192" i="31"/>
  <c r="AD192" i="31" s="1"/>
  <c r="I192" i="31"/>
  <c r="A191" i="31"/>
  <c r="J191" i="31"/>
  <c r="B191" i="31"/>
  <c r="H191" i="31"/>
  <c r="AK192" i="31"/>
  <c r="AM192" i="31"/>
  <c r="AL192" i="31"/>
  <c r="W193" i="31"/>
  <c r="M192" i="31"/>
  <c r="L192" i="31"/>
  <c r="Q193" i="31" s="1"/>
  <c r="U195" i="31"/>
  <c r="AL192" i="29"/>
  <c r="AM192" i="29"/>
  <c r="AK192" i="29"/>
  <c r="W193" i="29"/>
  <c r="L192" i="29"/>
  <c r="Q193" i="29" s="1"/>
  <c r="M192" i="29"/>
  <c r="U195" i="29"/>
  <c r="AJ51" i="28"/>
  <c r="AH52" i="28"/>
  <c r="L191" i="28"/>
  <c r="Q192" i="28" s="1"/>
  <c r="M191" i="28"/>
  <c r="U192" i="28"/>
  <c r="AK196" i="20"/>
  <c r="AM196" i="20"/>
  <c r="AL196" i="20"/>
  <c r="W197" i="20"/>
  <c r="L189" i="20"/>
  <c r="Q190" i="20" s="1"/>
  <c r="M189" i="20"/>
  <c r="U190" i="20"/>
  <c r="AM190" i="30"/>
  <c r="AL190" i="30"/>
  <c r="AK190" i="30"/>
  <c r="W191" i="30"/>
  <c r="M190" i="30"/>
  <c r="L190" i="30"/>
  <c r="Q191" i="30" s="1"/>
  <c r="U200" i="30"/>
  <c r="L191" i="34"/>
  <c r="Q192" i="34" s="1"/>
  <c r="M191" i="34"/>
  <c r="U192" i="34"/>
  <c r="AM199" i="34"/>
  <c r="AK199" i="34"/>
  <c r="AL199" i="34"/>
  <c r="W200" i="34"/>
  <c r="W201" i="34" s="1"/>
  <c r="AK201" i="34" l="1"/>
  <c r="AM201" i="34"/>
  <c r="AL201" i="34"/>
  <c r="W202" i="34"/>
  <c r="H192" i="30"/>
  <c r="B192" i="30"/>
  <c r="R191" i="34"/>
  <c r="G191" i="34"/>
  <c r="C192" i="34"/>
  <c r="S191" i="34"/>
  <c r="AD191" i="34" s="1"/>
  <c r="I191" i="34"/>
  <c r="S191" i="33"/>
  <c r="AD191" i="33" s="1"/>
  <c r="C192" i="33"/>
  <c r="I191" i="33"/>
  <c r="G191" i="33"/>
  <c r="R191" i="33"/>
  <c r="J190" i="20"/>
  <c r="A190" i="20"/>
  <c r="F196" i="28"/>
  <c r="R196" i="28" s="1"/>
  <c r="C197" i="28"/>
  <c r="G196" i="28"/>
  <c r="S196" i="28"/>
  <c r="AD196" i="28" s="1"/>
  <c r="I196" i="28"/>
  <c r="A192" i="30"/>
  <c r="J192" i="30"/>
  <c r="J190" i="34"/>
  <c r="A190" i="34"/>
  <c r="J190" i="29"/>
  <c r="A190" i="29"/>
  <c r="G191" i="32"/>
  <c r="C192" i="32"/>
  <c r="S191" i="32"/>
  <c r="AD191" i="32" s="1"/>
  <c r="I191" i="32"/>
  <c r="F191" i="32"/>
  <c r="R191" i="32" s="1"/>
  <c r="B190" i="33"/>
  <c r="H190" i="33"/>
  <c r="G191" i="20"/>
  <c r="F191" i="20"/>
  <c r="R191" i="20" s="1"/>
  <c r="C192" i="20"/>
  <c r="S191" i="20"/>
  <c r="AD191" i="20" s="1"/>
  <c r="I191" i="20"/>
  <c r="H190" i="20"/>
  <c r="B190" i="20"/>
  <c r="A195" i="28"/>
  <c r="J195" i="28"/>
  <c r="H190" i="34"/>
  <c r="B190" i="34"/>
  <c r="F191" i="29"/>
  <c r="R191" i="29" s="1"/>
  <c r="C192" i="29"/>
  <c r="G191" i="29"/>
  <c r="I191" i="29"/>
  <c r="S191" i="29"/>
  <c r="AD191" i="29" s="1"/>
  <c r="J190" i="32"/>
  <c r="A190" i="32"/>
  <c r="A190" i="33"/>
  <c r="J190" i="33"/>
  <c r="H195" i="28"/>
  <c r="B195" i="28"/>
  <c r="C194" i="30"/>
  <c r="G193" i="30"/>
  <c r="I193" i="30"/>
  <c r="S193" i="30"/>
  <c r="AD193" i="30" s="1"/>
  <c r="F193" i="30"/>
  <c r="R193" i="30" s="1"/>
  <c r="H190" i="29"/>
  <c r="B190" i="29"/>
  <c r="H190" i="32"/>
  <c r="B190" i="32"/>
  <c r="AM196" i="32"/>
  <c r="AL196" i="32"/>
  <c r="AK196" i="32"/>
  <c r="W197" i="32"/>
  <c r="L192" i="32"/>
  <c r="Q193" i="32" s="1"/>
  <c r="M192" i="32"/>
  <c r="U193" i="32"/>
  <c r="AK192" i="33"/>
  <c r="AM192" i="33"/>
  <c r="AL192" i="33"/>
  <c r="W193" i="33"/>
  <c r="L190" i="33"/>
  <c r="Q191" i="33" s="1"/>
  <c r="M190" i="33"/>
  <c r="U191" i="33"/>
  <c r="M194" i="35"/>
  <c r="L194" i="35"/>
  <c r="Q195" i="35" s="1"/>
  <c r="U195" i="35"/>
  <c r="AL203" i="35"/>
  <c r="AM203" i="35"/>
  <c r="AK203" i="35"/>
  <c r="W204" i="35"/>
  <c r="A191" i="35"/>
  <c r="J191" i="35"/>
  <c r="H191" i="35"/>
  <c r="B191" i="35"/>
  <c r="I192" i="35"/>
  <c r="C193" i="35"/>
  <c r="G193" i="35" s="1"/>
  <c r="S192" i="35"/>
  <c r="AD192" i="35" s="1"/>
  <c r="R192" i="35"/>
  <c r="C194" i="31"/>
  <c r="G194" i="31" s="1"/>
  <c r="I193" i="31"/>
  <c r="F193" i="31"/>
  <c r="R193" i="31" s="1"/>
  <c r="S193" i="31"/>
  <c r="AD193" i="31" s="1"/>
  <c r="A192" i="31"/>
  <c r="J192" i="31"/>
  <c r="B192" i="31"/>
  <c r="H192" i="31"/>
  <c r="AK193" i="31"/>
  <c r="AM193" i="31"/>
  <c r="AL193" i="31"/>
  <c r="W194" i="31"/>
  <c r="L193" i="31"/>
  <c r="Q194" i="31" s="1"/>
  <c r="M193" i="31"/>
  <c r="U196" i="31"/>
  <c r="AK193" i="29"/>
  <c r="AM193" i="29"/>
  <c r="AL193" i="29"/>
  <c r="W194" i="29"/>
  <c r="L193" i="29"/>
  <c r="Q194" i="29" s="1"/>
  <c r="M193" i="29"/>
  <c r="U196" i="29"/>
  <c r="AJ52" i="28"/>
  <c r="AH53" i="28"/>
  <c r="M192" i="28"/>
  <c r="L192" i="28"/>
  <c r="Q193" i="28" s="1"/>
  <c r="U193" i="28"/>
  <c r="AM197" i="20"/>
  <c r="AK197" i="20"/>
  <c r="AL197" i="20"/>
  <c r="W198" i="20"/>
  <c r="L190" i="20"/>
  <c r="Q191" i="20" s="1"/>
  <c r="M190" i="20"/>
  <c r="U191" i="20"/>
  <c r="AK191" i="30"/>
  <c r="AM191" i="30"/>
  <c r="AL191" i="30"/>
  <c r="W192" i="30"/>
  <c r="M191" i="30"/>
  <c r="L191" i="30"/>
  <c r="Q192" i="30" s="1"/>
  <c r="U201" i="30"/>
  <c r="AL200" i="34"/>
  <c r="AK200" i="34"/>
  <c r="AM200" i="34"/>
  <c r="L192" i="34"/>
  <c r="Q193" i="34" s="1"/>
  <c r="M192" i="34"/>
  <c r="U193" i="34"/>
  <c r="AM202" i="34" l="1"/>
  <c r="AL202" i="34"/>
  <c r="AK202" i="34"/>
  <c r="W203" i="34"/>
  <c r="B193" i="30"/>
  <c r="H193" i="30"/>
  <c r="C198" i="28"/>
  <c r="G197" i="28"/>
  <c r="F197" i="28"/>
  <c r="R197" i="28" s="1"/>
  <c r="S197" i="28"/>
  <c r="AD197" i="28" s="1"/>
  <c r="I197" i="28"/>
  <c r="H191" i="34"/>
  <c r="B191" i="34"/>
  <c r="G194" i="30"/>
  <c r="C195" i="30"/>
  <c r="I194" i="30"/>
  <c r="S194" i="30"/>
  <c r="AD194" i="30" s="1"/>
  <c r="F194" i="30"/>
  <c r="R194" i="30" s="1"/>
  <c r="J191" i="29"/>
  <c r="A191" i="29"/>
  <c r="C193" i="20"/>
  <c r="I192" i="20"/>
  <c r="S192" i="20"/>
  <c r="AD192" i="20" s="1"/>
  <c r="F192" i="20"/>
  <c r="R192" i="20" s="1"/>
  <c r="G192" i="20"/>
  <c r="G192" i="32"/>
  <c r="C193" i="32"/>
  <c r="S192" i="32"/>
  <c r="AD192" i="32" s="1"/>
  <c r="I192" i="32"/>
  <c r="F192" i="32"/>
  <c r="R192" i="32" s="1"/>
  <c r="A196" i="28"/>
  <c r="J196" i="28"/>
  <c r="H191" i="33"/>
  <c r="B191" i="33"/>
  <c r="A191" i="34"/>
  <c r="J191" i="34"/>
  <c r="H191" i="29"/>
  <c r="B191" i="29"/>
  <c r="B191" i="32"/>
  <c r="H191" i="32"/>
  <c r="A191" i="33"/>
  <c r="J191" i="33"/>
  <c r="A193" i="30"/>
  <c r="J193" i="30"/>
  <c r="F192" i="29"/>
  <c r="R192" i="29" s="1"/>
  <c r="G192" i="29"/>
  <c r="C193" i="29"/>
  <c r="S192" i="29"/>
  <c r="AD192" i="29" s="1"/>
  <c r="I192" i="29"/>
  <c r="A191" i="20"/>
  <c r="J191" i="20"/>
  <c r="B191" i="20"/>
  <c r="H191" i="20"/>
  <c r="A191" i="32"/>
  <c r="J191" i="32"/>
  <c r="H196" i="28"/>
  <c r="B196" i="28"/>
  <c r="G192" i="33"/>
  <c r="S192" i="33"/>
  <c r="AD192" i="33" s="1"/>
  <c r="I192" i="33"/>
  <c r="C193" i="33"/>
  <c r="R192" i="33"/>
  <c r="R192" i="34"/>
  <c r="G192" i="34"/>
  <c r="C193" i="34"/>
  <c r="I192" i="34"/>
  <c r="S192" i="34"/>
  <c r="AD192" i="34" s="1"/>
  <c r="AK197" i="32"/>
  <c r="AL197" i="32"/>
  <c r="AM197" i="32"/>
  <c r="W198" i="32"/>
  <c r="L193" i="32"/>
  <c r="Q194" i="32" s="1"/>
  <c r="M193" i="32"/>
  <c r="U194" i="32"/>
  <c r="AK193" i="33"/>
  <c r="AL193" i="33"/>
  <c r="AM193" i="33"/>
  <c r="W194" i="33"/>
  <c r="M191" i="33"/>
  <c r="L191" i="33"/>
  <c r="Q192" i="33" s="1"/>
  <c r="U192" i="33"/>
  <c r="M195" i="35"/>
  <c r="L195" i="35"/>
  <c r="Q196" i="35" s="1"/>
  <c r="U196" i="35"/>
  <c r="AM204" i="35"/>
  <c r="AL204" i="35"/>
  <c r="AK204" i="35"/>
  <c r="W205" i="35"/>
  <c r="W206" i="35" s="1"/>
  <c r="S193" i="35"/>
  <c r="AD193" i="35" s="1"/>
  <c r="R193" i="35"/>
  <c r="I193" i="35"/>
  <c r="C194" i="35"/>
  <c r="G194" i="35" s="1"/>
  <c r="H192" i="35"/>
  <c r="B192" i="35"/>
  <c r="J192" i="35"/>
  <c r="A192" i="35"/>
  <c r="A193" i="31"/>
  <c r="J193" i="31"/>
  <c r="B193" i="31"/>
  <c r="H193" i="31"/>
  <c r="C195" i="31"/>
  <c r="G195" i="31" s="1"/>
  <c r="S194" i="31"/>
  <c r="AD194" i="31" s="1"/>
  <c r="I194" i="31"/>
  <c r="F194" i="31"/>
  <c r="R194" i="31" s="1"/>
  <c r="AM194" i="31"/>
  <c r="AK194" i="31"/>
  <c r="AL194" i="31"/>
  <c r="W195" i="31"/>
  <c r="L194" i="31"/>
  <c r="Q195" i="31" s="1"/>
  <c r="M194" i="31"/>
  <c r="U197" i="31"/>
  <c r="AM194" i="29"/>
  <c r="AK194" i="29"/>
  <c r="AL194" i="29"/>
  <c r="W195" i="29"/>
  <c r="L194" i="29"/>
  <c r="Q195" i="29" s="1"/>
  <c r="M194" i="29"/>
  <c r="U197" i="29"/>
  <c r="AJ53" i="28"/>
  <c r="AH54" i="28"/>
  <c r="L193" i="28"/>
  <c r="Q194" i="28" s="1"/>
  <c r="M193" i="28"/>
  <c r="U194" i="28"/>
  <c r="AL198" i="20"/>
  <c r="AM198" i="20"/>
  <c r="AK198" i="20"/>
  <c r="W199" i="20"/>
  <c r="L191" i="20"/>
  <c r="Q192" i="20" s="1"/>
  <c r="M191" i="20"/>
  <c r="U192" i="20"/>
  <c r="AM192" i="30"/>
  <c r="AL192" i="30"/>
  <c r="AK192" i="30"/>
  <c r="W193" i="30"/>
  <c r="L192" i="30"/>
  <c r="Q193" i="30" s="1"/>
  <c r="M192" i="30"/>
  <c r="U202" i="30"/>
  <c r="L193" i="34"/>
  <c r="Q194" i="34" s="1"/>
  <c r="M193" i="34"/>
  <c r="U194" i="34"/>
  <c r="AL203" i="34" l="1"/>
  <c r="AM203" i="34"/>
  <c r="AK203" i="34"/>
  <c r="W204" i="34"/>
  <c r="AK206" i="35"/>
  <c r="AM206" i="35"/>
  <c r="AL206" i="35"/>
  <c r="W207" i="35"/>
  <c r="H192" i="34"/>
  <c r="B192" i="34"/>
  <c r="A192" i="33"/>
  <c r="J192" i="33"/>
  <c r="J194" i="30"/>
  <c r="A194" i="30"/>
  <c r="H197" i="28"/>
  <c r="B197" i="28"/>
  <c r="F193" i="29"/>
  <c r="R193" i="29" s="1"/>
  <c r="C194" i="29"/>
  <c r="G193" i="29"/>
  <c r="I193" i="29"/>
  <c r="S193" i="29"/>
  <c r="AD193" i="29" s="1"/>
  <c r="G193" i="32"/>
  <c r="C194" i="32"/>
  <c r="S193" i="32"/>
  <c r="AD193" i="32" s="1"/>
  <c r="I193" i="32"/>
  <c r="F193" i="32"/>
  <c r="R193" i="32" s="1"/>
  <c r="G195" i="30"/>
  <c r="C196" i="30"/>
  <c r="S195" i="30"/>
  <c r="AD195" i="30" s="1"/>
  <c r="F195" i="30"/>
  <c r="R195" i="30" s="1"/>
  <c r="I195" i="30"/>
  <c r="J197" i="28"/>
  <c r="A197" i="28"/>
  <c r="F198" i="28"/>
  <c r="R198" i="28" s="1"/>
  <c r="G198" i="28"/>
  <c r="C199" i="28"/>
  <c r="S198" i="28"/>
  <c r="AD198" i="28" s="1"/>
  <c r="I198" i="28"/>
  <c r="H192" i="33"/>
  <c r="B192" i="33"/>
  <c r="H192" i="29"/>
  <c r="B192" i="29"/>
  <c r="H192" i="32"/>
  <c r="B192" i="32"/>
  <c r="A192" i="20"/>
  <c r="J192" i="20"/>
  <c r="H194" i="30"/>
  <c r="B194" i="30"/>
  <c r="J192" i="34"/>
  <c r="A192" i="34"/>
  <c r="R193" i="34"/>
  <c r="G193" i="34"/>
  <c r="C194" i="34"/>
  <c r="S193" i="34"/>
  <c r="AD193" i="34" s="1"/>
  <c r="I193" i="34"/>
  <c r="C194" i="33"/>
  <c r="I193" i="33"/>
  <c r="S193" i="33"/>
  <c r="AD193" i="33" s="1"/>
  <c r="G193" i="33"/>
  <c r="R193" i="33"/>
  <c r="A192" i="29"/>
  <c r="J192" i="29"/>
  <c r="A192" i="32"/>
  <c r="J192" i="32"/>
  <c r="H192" i="20"/>
  <c r="B192" i="20"/>
  <c r="C194" i="20"/>
  <c r="I193" i="20"/>
  <c r="S193" i="20"/>
  <c r="AD193" i="20" s="1"/>
  <c r="F193" i="20"/>
  <c r="R193" i="20" s="1"/>
  <c r="G193" i="20"/>
  <c r="AL198" i="32"/>
  <c r="AM198" i="32"/>
  <c r="AK198" i="32"/>
  <c r="W199" i="32"/>
  <c r="M194" i="32"/>
  <c r="L194" i="32"/>
  <c r="Q195" i="32" s="1"/>
  <c r="U195" i="32"/>
  <c r="AL194" i="33"/>
  <c r="AM194" i="33"/>
  <c r="AK194" i="33"/>
  <c r="W195" i="33"/>
  <c r="M192" i="33"/>
  <c r="L192" i="33"/>
  <c r="Q193" i="33" s="1"/>
  <c r="U193" i="33"/>
  <c r="L196" i="35"/>
  <c r="Q197" i="35" s="1"/>
  <c r="M196" i="35"/>
  <c r="U197" i="35"/>
  <c r="AK205" i="35"/>
  <c r="AM205" i="35"/>
  <c r="AL205" i="35"/>
  <c r="H193" i="35"/>
  <c r="B193" i="35"/>
  <c r="J193" i="35"/>
  <c r="A193" i="35"/>
  <c r="S194" i="35"/>
  <c r="AD194" i="35" s="1"/>
  <c r="R194" i="35"/>
  <c r="C195" i="35"/>
  <c r="G195" i="35" s="1"/>
  <c r="I194" i="35"/>
  <c r="J194" i="31"/>
  <c r="A194" i="31"/>
  <c r="S195" i="31"/>
  <c r="AD195" i="31" s="1"/>
  <c r="F195" i="31"/>
  <c r="R195" i="31" s="1"/>
  <c r="C196" i="31"/>
  <c r="G196" i="31" s="1"/>
  <c r="I195" i="31"/>
  <c r="H194" i="31"/>
  <c r="B194" i="31"/>
  <c r="AK195" i="31"/>
  <c r="AM195" i="31"/>
  <c r="AL195" i="31"/>
  <c r="W196" i="31"/>
  <c r="M195" i="31"/>
  <c r="L195" i="31"/>
  <c r="Q196" i="31" s="1"/>
  <c r="U198" i="31"/>
  <c r="AM195" i="29"/>
  <c r="AK195" i="29"/>
  <c r="AL195" i="29"/>
  <c r="W196" i="29"/>
  <c r="L195" i="29"/>
  <c r="Q196" i="29" s="1"/>
  <c r="M195" i="29"/>
  <c r="U198" i="29"/>
  <c r="AJ54" i="28"/>
  <c r="AH55" i="28"/>
  <c r="M194" i="28"/>
  <c r="L194" i="28"/>
  <c r="Q195" i="28" s="1"/>
  <c r="U195" i="28"/>
  <c r="AM199" i="20"/>
  <c r="AK199" i="20"/>
  <c r="AL199" i="20"/>
  <c r="W200" i="20"/>
  <c r="M192" i="20"/>
  <c r="L192" i="20"/>
  <c r="Q193" i="20" s="1"/>
  <c r="U193" i="20"/>
  <c r="AM193" i="30"/>
  <c r="AK193" i="30"/>
  <c r="AL193" i="30"/>
  <c r="W194" i="30"/>
  <c r="L193" i="30"/>
  <c r="Q194" i="30" s="1"/>
  <c r="M193" i="30"/>
  <c r="U203" i="30"/>
  <c r="L194" i="34"/>
  <c r="Q195" i="34" s="1"/>
  <c r="M194" i="34"/>
  <c r="U195" i="34"/>
  <c r="AK204" i="34" l="1"/>
  <c r="AL204" i="34"/>
  <c r="AM204" i="34"/>
  <c r="W205" i="34"/>
  <c r="AK207" i="35"/>
  <c r="AL207" i="35"/>
  <c r="AM207" i="35"/>
  <c r="W208" i="35"/>
  <c r="A193" i="20"/>
  <c r="J193" i="20"/>
  <c r="S194" i="33"/>
  <c r="AD194" i="33" s="1"/>
  <c r="G194" i="33"/>
  <c r="I194" i="33"/>
  <c r="C195" i="33"/>
  <c r="R194" i="33"/>
  <c r="B193" i="34"/>
  <c r="H193" i="34"/>
  <c r="C200" i="28"/>
  <c r="G199" i="28"/>
  <c r="F199" i="28"/>
  <c r="R199" i="28" s="1"/>
  <c r="I199" i="28"/>
  <c r="S199" i="28"/>
  <c r="AD199" i="28" s="1"/>
  <c r="G196" i="30"/>
  <c r="C197" i="30"/>
  <c r="I196" i="30"/>
  <c r="F196" i="30"/>
  <c r="R196" i="30" s="1"/>
  <c r="S196" i="30"/>
  <c r="AD196" i="30" s="1"/>
  <c r="A193" i="29"/>
  <c r="J193" i="29"/>
  <c r="B193" i="20"/>
  <c r="H193" i="20"/>
  <c r="C195" i="20"/>
  <c r="G194" i="20"/>
  <c r="I194" i="20"/>
  <c r="S194" i="20"/>
  <c r="AD194" i="20" s="1"/>
  <c r="F194" i="20"/>
  <c r="R194" i="20" s="1"/>
  <c r="B193" i="33"/>
  <c r="H193" i="33"/>
  <c r="A193" i="34"/>
  <c r="J193" i="34"/>
  <c r="H198" i="28"/>
  <c r="B198" i="28"/>
  <c r="A195" i="30"/>
  <c r="J195" i="30"/>
  <c r="H195" i="30"/>
  <c r="B195" i="30"/>
  <c r="C195" i="32"/>
  <c r="I194" i="32"/>
  <c r="S194" i="32"/>
  <c r="AD194" i="32" s="1"/>
  <c r="G194" i="32"/>
  <c r="F194" i="32"/>
  <c r="R194" i="32" s="1"/>
  <c r="H193" i="29"/>
  <c r="B193" i="29"/>
  <c r="A198" i="28"/>
  <c r="J198" i="28"/>
  <c r="H193" i="32"/>
  <c r="B193" i="32"/>
  <c r="F194" i="29"/>
  <c r="R194" i="29" s="1"/>
  <c r="G194" i="29"/>
  <c r="C195" i="29"/>
  <c r="I194" i="29"/>
  <c r="S194" i="29"/>
  <c r="AD194" i="29" s="1"/>
  <c r="J193" i="33"/>
  <c r="A193" i="33"/>
  <c r="R194" i="34"/>
  <c r="G194" i="34"/>
  <c r="C195" i="34"/>
  <c r="I194" i="34"/>
  <c r="S194" i="34"/>
  <c r="AD194" i="34" s="1"/>
  <c r="A193" i="32"/>
  <c r="J193" i="32"/>
  <c r="M195" i="32"/>
  <c r="L195" i="32"/>
  <c r="Q196" i="32" s="1"/>
  <c r="U196" i="32"/>
  <c r="AK199" i="32"/>
  <c r="AM199" i="32"/>
  <c r="AL199" i="32"/>
  <c r="W200" i="32"/>
  <c r="AL195" i="33"/>
  <c r="AK195" i="33"/>
  <c r="AM195" i="33"/>
  <c r="W196" i="33"/>
  <c r="L193" i="33"/>
  <c r="Q194" i="33" s="1"/>
  <c r="M193" i="33"/>
  <c r="U194" i="33"/>
  <c r="L197" i="35"/>
  <c r="Q198" i="35" s="1"/>
  <c r="M197" i="35"/>
  <c r="U198" i="35"/>
  <c r="C196" i="35"/>
  <c r="G196" i="35" s="1"/>
  <c r="I195" i="35"/>
  <c r="S195" i="35"/>
  <c r="AD195" i="35" s="1"/>
  <c r="R195" i="35"/>
  <c r="A194" i="35"/>
  <c r="J194" i="35"/>
  <c r="H194" i="35"/>
  <c r="B194" i="35"/>
  <c r="A195" i="31"/>
  <c r="J195" i="31"/>
  <c r="C197" i="31"/>
  <c r="G197" i="31" s="1"/>
  <c r="F196" i="31"/>
  <c r="R196" i="31" s="1"/>
  <c r="I196" i="31"/>
  <c r="S196" i="31"/>
  <c r="AD196" i="31" s="1"/>
  <c r="H195" i="31"/>
  <c r="B195" i="31"/>
  <c r="AK196" i="31"/>
  <c r="AM196" i="31"/>
  <c r="AL196" i="31"/>
  <c r="W197" i="31"/>
  <c r="L196" i="31"/>
  <c r="Q197" i="31" s="1"/>
  <c r="M196" i="31"/>
  <c r="U199" i="31"/>
  <c r="AM196" i="29"/>
  <c r="AK196" i="29"/>
  <c r="AL196" i="29"/>
  <c r="W197" i="29"/>
  <c r="L196" i="29"/>
  <c r="Q197" i="29" s="1"/>
  <c r="M196" i="29"/>
  <c r="U199" i="29"/>
  <c r="AJ55" i="28"/>
  <c r="AH56" i="28"/>
  <c r="M195" i="28"/>
  <c r="L195" i="28"/>
  <c r="Q196" i="28" s="1"/>
  <c r="U196" i="28"/>
  <c r="AL200" i="20"/>
  <c r="AK200" i="20"/>
  <c r="AM200" i="20"/>
  <c r="W201" i="20"/>
  <c r="L193" i="20"/>
  <c r="Q194" i="20" s="1"/>
  <c r="M193" i="20"/>
  <c r="U194" i="20"/>
  <c r="U204" i="30"/>
  <c r="AM194" i="30"/>
  <c r="AL194" i="30"/>
  <c r="AK194" i="30"/>
  <c r="W195" i="30"/>
  <c r="L194" i="30"/>
  <c r="Q195" i="30" s="1"/>
  <c r="M194" i="30"/>
  <c r="L195" i="34"/>
  <c r="Q196" i="34" s="1"/>
  <c r="M195" i="34"/>
  <c r="U196" i="34"/>
  <c r="AM205" i="34" l="1"/>
  <c r="AL205" i="34"/>
  <c r="AK205" i="34"/>
  <c r="W206" i="34"/>
  <c r="AK208" i="35"/>
  <c r="AL208" i="35"/>
  <c r="AM208" i="35"/>
  <c r="W209" i="35"/>
  <c r="J194" i="34"/>
  <c r="A194" i="34"/>
  <c r="F195" i="29"/>
  <c r="R195" i="29" s="1"/>
  <c r="C196" i="29"/>
  <c r="G195" i="29"/>
  <c r="S195" i="29"/>
  <c r="AD195" i="29" s="1"/>
  <c r="I195" i="29"/>
  <c r="J194" i="32"/>
  <c r="A194" i="32"/>
  <c r="I195" i="20"/>
  <c r="G195" i="20"/>
  <c r="F195" i="20"/>
  <c r="R195" i="20" s="1"/>
  <c r="C196" i="20"/>
  <c r="S195" i="20"/>
  <c r="AD195" i="20" s="1"/>
  <c r="C198" i="30"/>
  <c r="G197" i="30"/>
  <c r="I197" i="30"/>
  <c r="F197" i="30"/>
  <c r="R197" i="30" s="1"/>
  <c r="S197" i="30"/>
  <c r="AD197" i="30" s="1"/>
  <c r="H194" i="33"/>
  <c r="B194" i="33"/>
  <c r="R195" i="34"/>
  <c r="G195" i="34"/>
  <c r="C196" i="34"/>
  <c r="I195" i="34"/>
  <c r="S195" i="34"/>
  <c r="AD195" i="34" s="1"/>
  <c r="H194" i="29"/>
  <c r="B194" i="29"/>
  <c r="I195" i="32"/>
  <c r="S195" i="32"/>
  <c r="AD195" i="32" s="1"/>
  <c r="G195" i="32"/>
  <c r="C196" i="32"/>
  <c r="F195" i="32"/>
  <c r="R195" i="32" s="1"/>
  <c r="H196" i="30"/>
  <c r="B196" i="30"/>
  <c r="H199" i="28"/>
  <c r="B199" i="28"/>
  <c r="H194" i="34"/>
  <c r="B194" i="34"/>
  <c r="H194" i="32"/>
  <c r="B194" i="32"/>
  <c r="J194" i="20"/>
  <c r="A194" i="20"/>
  <c r="F200" i="28"/>
  <c r="R200" i="28" s="1"/>
  <c r="G200" i="28"/>
  <c r="C201" i="28"/>
  <c r="I200" i="28"/>
  <c r="S200" i="28"/>
  <c r="AD200" i="28" s="1"/>
  <c r="C196" i="33"/>
  <c r="G195" i="33"/>
  <c r="S195" i="33"/>
  <c r="AD195" i="33" s="1"/>
  <c r="I195" i="33"/>
  <c r="R195" i="33"/>
  <c r="A194" i="29"/>
  <c r="J194" i="29"/>
  <c r="H194" i="20"/>
  <c r="B194" i="20"/>
  <c r="A196" i="30"/>
  <c r="J196" i="30"/>
  <c r="A199" i="28"/>
  <c r="J199" i="28"/>
  <c r="A194" i="33"/>
  <c r="J194" i="33"/>
  <c r="AM200" i="32"/>
  <c r="AK200" i="32"/>
  <c r="AL200" i="32"/>
  <c r="W201" i="32"/>
  <c r="L196" i="32"/>
  <c r="Q197" i="32" s="1"/>
  <c r="M196" i="32"/>
  <c r="U197" i="32"/>
  <c r="AK196" i="33"/>
  <c r="AM196" i="33"/>
  <c r="AL196" i="33"/>
  <c r="W197" i="33"/>
  <c r="L194" i="33"/>
  <c r="Q195" i="33" s="1"/>
  <c r="M194" i="33"/>
  <c r="U195" i="33"/>
  <c r="M198" i="35"/>
  <c r="L198" i="35"/>
  <c r="Q199" i="35" s="1"/>
  <c r="U199" i="35"/>
  <c r="A195" i="35"/>
  <c r="J195" i="35"/>
  <c r="S196" i="35"/>
  <c r="AD196" i="35" s="1"/>
  <c r="C197" i="35"/>
  <c r="G197" i="35" s="1"/>
  <c r="I196" i="35"/>
  <c r="R196" i="35"/>
  <c r="H195" i="35"/>
  <c r="B195" i="35"/>
  <c r="S197" i="31"/>
  <c r="AD197" i="31" s="1"/>
  <c r="C198" i="31"/>
  <c r="G198" i="31" s="1"/>
  <c r="F197" i="31"/>
  <c r="R197" i="31" s="1"/>
  <c r="I197" i="31"/>
  <c r="A196" i="31"/>
  <c r="J196" i="31"/>
  <c r="H196" i="31"/>
  <c r="B196" i="31"/>
  <c r="AK197" i="31"/>
  <c r="AM197" i="31"/>
  <c r="AL197" i="31"/>
  <c r="W198" i="31"/>
  <c r="M197" i="31"/>
  <c r="L197" i="31"/>
  <c r="Q198" i="31" s="1"/>
  <c r="U200" i="31"/>
  <c r="AK197" i="29"/>
  <c r="AL197" i="29"/>
  <c r="AM197" i="29"/>
  <c r="W198" i="29"/>
  <c r="L197" i="29"/>
  <c r="Q198" i="29" s="1"/>
  <c r="M197" i="29"/>
  <c r="U200" i="29"/>
  <c r="AJ56" i="28"/>
  <c r="AH57" i="28"/>
  <c r="L196" i="28"/>
  <c r="Q197" i="28" s="1"/>
  <c r="M196" i="28"/>
  <c r="U197" i="28"/>
  <c r="AK201" i="20"/>
  <c r="AM201" i="20"/>
  <c r="AL201" i="20"/>
  <c r="W202" i="20"/>
  <c r="L194" i="20"/>
  <c r="Q195" i="20" s="1"/>
  <c r="M194" i="20"/>
  <c r="U195" i="20"/>
  <c r="AL195" i="30"/>
  <c r="AM195" i="30"/>
  <c r="AK195" i="30"/>
  <c r="W196" i="30"/>
  <c r="L195" i="30"/>
  <c r="Q196" i="30" s="1"/>
  <c r="M195" i="30"/>
  <c r="U205" i="30"/>
  <c r="L196" i="34"/>
  <c r="Q197" i="34" s="1"/>
  <c r="M196" i="34"/>
  <c r="U197" i="34"/>
  <c r="AK206" i="34" l="1"/>
  <c r="AL206" i="34"/>
  <c r="AM206" i="34"/>
  <c r="W207" i="34"/>
  <c r="AK209" i="35"/>
  <c r="AM209" i="35"/>
  <c r="AL209" i="35"/>
  <c r="W210" i="35"/>
  <c r="A195" i="33"/>
  <c r="J195" i="33"/>
  <c r="S196" i="32"/>
  <c r="AD196" i="32" s="1"/>
  <c r="G196" i="32"/>
  <c r="C197" i="32"/>
  <c r="I196" i="32"/>
  <c r="F196" i="32"/>
  <c r="R196" i="32" s="1"/>
  <c r="R196" i="34"/>
  <c r="G196" i="34"/>
  <c r="C197" i="34"/>
  <c r="I196" i="34"/>
  <c r="S196" i="34"/>
  <c r="AD196" i="34" s="1"/>
  <c r="B197" i="30"/>
  <c r="H197" i="30"/>
  <c r="F196" i="29"/>
  <c r="R196" i="29" s="1"/>
  <c r="G196" i="29"/>
  <c r="C197" i="29"/>
  <c r="I196" i="29"/>
  <c r="S196" i="29"/>
  <c r="AD196" i="29" s="1"/>
  <c r="J200" i="28"/>
  <c r="A200" i="28"/>
  <c r="B195" i="32"/>
  <c r="H195" i="32"/>
  <c r="H195" i="34"/>
  <c r="B195" i="34"/>
  <c r="G198" i="30"/>
  <c r="C199" i="30"/>
  <c r="I198" i="30"/>
  <c r="S198" i="30"/>
  <c r="AD198" i="30" s="1"/>
  <c r="F198" i="30"/>
  <c r="R198" i="30" s="1"/>
  <c r="B195" i="20"/>
  <c r="H195" i="20"/>
  <c r="J195" i="29"/>
  <c r="A195" i="29"/>
  <c r="H195" i="33"/>
  <c r="B195" i="33"/>
  <c r="C202" i="28"/>
  <c r="G201" i="28"/>
  <c r="F201" i="28"/>
  <c r="I201" i="28"/>
  <c r="S201" i="28"/>
  <c r="AD201" i="28" s="1"/>
  <c r="A195" i="20"/>
  <c r="J195" i="20"/>
  <c r="S196" i="33"/>
  <c r="AD196" i="33" s="1"/>
  <c r="I196" i="33"/>
  <c r="G196" i="33"/>
  <c r="C197" i="33"/>
  <c r="R196" i="33"/>
  <c r="H200" i="28"/>
  <c r="B200" i="28"/>
  <c r="J195" i="32"/>
  <c r="A195" i="32"/>
  <c r="A195" i="34"/>
  <c r="J195" i="34"/>
  <c r="J197" i="30"/>
  <c r="A197" i="30"/>
  <c r="S196" i="20"/>
  <c r="AD196" i="20" s="1"/>
  <c r="F196" i="20"/>
  <c r="R196" i="20" s="1"/>
  <c r="C197" i="20"/>
  <c r="G196" i="20"/>
  <c r="I196" i="20"/>
  <c r="H195" i="29"/>
  <c r="B195" i="29"/>
  <c r="AM201" i="32"/>
  <c r="AK201" i="32"/>
  <c r="AL201" i="32"/>
  <c r="W202" i="32"/>
  <c r="M197" i="32"/>
  <c r="L197" i="32"/>
  <c r="Q198" i="32" s="1"/>
  <c r="U198" i="32"/>
  <c r="AL197" i="33"/>
  <c r="AK197" i="33"/>
  <c r="AM197" i="33"/>
  <c r="W198" i="33"/>
  <c r="M195" i="33"/>
  <c r="L195" i="33"/>
  <c r="Q196" i="33" s="1"/>
  <c r="U196" i="33"/>
  <c r="M199" i="35"/>
  <c r="L199" i="35"/>
  <c r="Q200" i="35" s="1"/>
  <c r="U200" i="35"/>
  <c r="I197" i="35"/>
  <c r="R197" i="35"/>
  <c r="S197" i="35"/>
  <c r="AD197" i="35" s="1"/>
  <c r="C198" i="35"/>
  <c r="G198" i="35" s="1"/>
  <c r="H196" i="35"/>
  <c r="B196" i="35"/>
  <c r="J196" i="35"/>
  <c r="A196" i="35"/>
  <c r="A197" i="31"/>
  <c r="J197" i="31"/>
  <c r="I198" i="31"/>
  <c r="S198" i="31"/>
  <c r="AD198" i="31" s="1"/>
  <c r="F198" i="31"/>
  <c r="R198" i="31" s="1"/>
  <c r="C199" i="31"/>
  <c r="G199" i="31" s="1"/>
  <c r="H197" i="31"/>
  <c r="B197" i="31"/>
  <c r="AM198" i="31"/>
  <c r="AK198" i="31"/>
  <c r="AL198" i="31"/>
  <c r="W199" i="31"/>
  <c r="M198" i="31"/>
  <c r="L198" i="31"/>
  <c r="Q199" i="31" s="1"/>
  <c r="U201" i="31"/>
  <c r="AL198" i="29"/>
  <c r="AK198" i="29"/>
  <c r="AM198" i="29"/>
  <c r="W199" i="29"/>
  <c r="L198" i="29"/>
  <c r="Q199" i="29" s="1"/>
  <c r="M198" i="29"/>
  <c r="U201" i="29"/>
  <c r="AJ57" i="28"/>
  <c r="AH58" i="28"/>
  <c r="L197" i="28"/>
  <c r="Q198" i="28" s="1"/>
  <c r="M197" i="28"/>
  <c r="U198" i="28"/>
  <c r="AM202" i="20"/>
  <c r="AK202" i="20"/>
  <c r="AL202" i="20"/>
  <c r="W203" i="20"/>
  <c r="L195" i="20"/>
  <c r="Q196" i="20" s="1"/>
  <c r="M195" i="20"/>
  <c r="U196" i="20"/>
  <c r="AL196" i="30"/>
  <c r="AM196" i="30"/>
  <c r="AK196" i="30"/>
  <c r="W197" i="30"/>
  <c r="M196" i="30"/>
  <c r="L196" i="30"/>
  <c r="Q197" i="30" s="1"/>
  <c r="U206" i="30"/>
  <c r="L197" i="34"/>
  <c r="Q198" i="34" s="1"/>
  <c r="M197" i="34"/>
  <c r="U198" i="34"/>
  <c r="AK207" i="34" l="1"/>
  <c r="AM207" i="34"/>
  <c r="AL207" i="34"/>
  <c r="W208" i="34"/>
  <c r="AM210" i="35"/>
  <c r="AK210" i="35"/>
  <c r="AL210" i="35"/>
  <c r="W211" i="35"/>
  <c r="H196" i="20"/>
  <c r="B196" i="20"/>
  <c r="A201" i="28"/>
  <c r="J201" i="28"/>
  <c r="AF5" i="28"/>
  <c r="AF4" i="28"/>
  <c r="AF3" i="28"/>
  <c r="J198" i="30"/>
  <c r="A198" i="30"/>
  <c r="B196" i="29"/>
  <c r="H196" i="29"/>
  <c r="H196" i="32"/>
  <c r="B196" i="32"/>
  <c r="F197" i="20"/>
  <c r="R197" i="20" s="1"/>
  <c r="C198" i="20"/>
  <c r="G197" i="20"/>
  <c r="I197" i="20"/>
  <c r="S197" i="20"/>
  <c r="AD197" i="20" s="1"/>
  <c r="I197" i="33"/>
  <c r="S197" i="33"/>
  <c r="AD197" i="33" s="1"/>
  <c r="G197" i="33"/>
  <c r="C198" i="33"/>
  <c r="R197" i="33"/>
  <c r="G199" i="30"/>
  <c r="C200" i="30"/>
  <c r="F199" i="30"/>
  <c r="R199" i="30" s="1"/>
  <c r="I199" i="30"/>
  <c r="S199" i="30"/>
  <c r="AD199" i="30" s="1"/>
  <c r="J196" i="34"/>
  <c r="A196" i="34"/>
  <c r="B196" i="33"/>
  <c r="H196" i="33"/>
  <c r="B201" i="28"/>
  <c r="H201" i="28"/>
  <c r="H198" i="30"/>
  <c r="B198" i="30"/>
  <c r="A196" i="29"/>
  <c r="J196" i="29"/>
  <c r="R197" i="34"/>
  <c r="G197" i="34"/>
  <c r="C198" i="34"/>
  <c r="S197" i="34"/>
  <c r="AD197" i="34" s="1"/>
  <c r="I197" i="34"/>
  <c r="J196" i="32"/>
  <c r="A196" i="32"/>
  <c r="J196" i="20"/>
  <c r="A196" i="20"/>
  <c r="A196" i="33"/>
  <c r="J196" i="33"/>
  <c r="F202" i="28"/>
  <c r="G202" i="28"/>
  <c r="C203" i="28"/>
  <c r="S202" i="28"/>
  <c r="AD202" i="28" s="1"/>
  <c r="F197" i="29"/>
  <c r="R197" i="29" s="1"/>
  <c r="C198" i="29"/>
  <c r="G197" i="29"/>
  <c r="I197" i="29"/>
  <c r="S197" i="29"/>
  <c r="AD197" i="29" s="1"/>
  <c r="H196" i="34"/>
  <c r="B196" i="34"/>
  <c r="C198" i="32"/>
  <c r="G197" i="32"/>
  <c r="I197" i="32"/>
  <c r="S197" i="32"/>
  <c r="AD197" i="32" s="1"/>
  <c r="F197" i="32"/>
  <c r="R197" i="32" s="1"/>
  <c r="AL202" i="32"/>
  <c r="AK202" i="32"/>
  <c r="AM202" i="32"/>
  <c r="W203" i="32"/>
  <c r="M198" i="32"/>
  <c r="L198" i="32"/>
  <c r="Q199" i="32" s="1"/>
  <c r="U199" i="32"/>
  <c r="AM198" i="33"/>
  <c r="AL198" i="33"/>
  <c r="AK198" i="33"/>
  <c r="W199" i="33"/>
  <c r="L196" i="33"/>
  <c r="Q197" i="33" s="1"/>
  <c r="M196" i="33"/>
  <c r="U197" i="33"/>
  <c r="L200" i="35"/>
  <c r="Q201" i="35" s="1"/>
  <c r="M200" i="35"/>
  <c r="U201" i="35"/>
  <c r="A197" i="35"/>
  <c r="J197" i="35"/>
  <c r="I198" i="35"/>
  <c r="C199" i="35"/>
  <c r="G199" i="35" s="1"/>
  <c r="S198" i="35"/>
  <c r="AD198" i="35" s="1"/>
  <c r="R198" i="35"/>
  <c r="B197" i="35"/>
  <c r="H197" i="35"/>
  <c r="A198" i="31"/>
  <c r="J198" i="31"/>
  <c r="S199" i="31"/>
  <c r="AD199" i="31" s="1"/>
  <c r="F199" i="31"/>
  <c r="R199" i="31" s="1"/>
  <c r="I199" i="31"/>
  <c r="C200" i="31"/>
  <c r="G200" i="31" s="1"/>
  <c r="B198" i="31"/>
  <c r="H198" i="31"/>
  <c r="AM199" i="31"/>
  <c r="AK199" i="31"/>
  <c r="AL199" i="31"/>
  <c r="W200" i="31"/>
  <c r="L199" i="31"/>
  <c r="Q200" i="31" s="1"/>
  <c r="M199" i="31"/>
  <c r="U202" i="31"/>
  <c r="U202" i="29"/>
  <c r="AK199" i="29"/>
  <c r="AM199" i="29"/>
  <c r="AL199" i="29"/>
  <c r="W200" i="29"/>
  <c r="L199" i="29"/>
  <c r="Q200" i="29" s="1"/>
  <c r="M199" i="29"/>
  <c r="AJ58" i="28"/>
  <c r="AH59" i="28"/>
  <c r="M198" i="28"/>
  <c r="L198" i="28"/>
  <c r="Q199" i="28" s="1"/>
  <c r="U199" i="28"/>
  <c r="AK203" i="20"/>
  <c r="AL203" i="20"/>
  <c r="AM203" i="20"/>
  <c r="W204" i="20"/>
  <c r="M196" i="20"/>
  <c r="L196" i="20"/>
  <c r="Q197" i="20" s="1"/>
  <c r="U197" i="20"/>
  <c r="AK197" i="30"/>
  <c r="AL197" i="30"/>
  <c r="AM197" i="30"/>
  <c r="W198" i="30"/>
  <c r="L197" i="30"/>
  <c r="Q198" i="30" s="1"/>
  <c r="M197" i="30"/>
  <c r="U207" i="30"/>
  <c r="L198" i="34"/>
  <c r="Q199" i="34" s="1"/>
  <c r="M198" i="34"/>
  <c r="U199" i="34"/>
  <c r="AK208" i="34" l="1"/>
  <c r="AL208" i="34"/>
  <c r="AM208" i="34"/>
  <c r="W209" i="34"/>
  <c r="AK211" i="35"/>
  <c r="AM211" i="35"/>
  <c r="AL211" i="35"/>
  <c r="W212" i="35"/>
  <c r="A197" i="29"/>
  <c r="J197" i="29"/>
  <c r="G200" i="30"/>
  <c r="C201" i="30"/>
  <c r="I200" i="30"/>
  <c r="S200" i="30"/>
  <c r="AD200" i="30" s="1"/>
  <c r="F200" i="30"/>
  <c r="R200" i="30" s="1"/>
  <c r="A197" i="20"/>
  <c r="J197" i="20"/>
  <c r="H197" i="29"/>
  <c r="B197" i="29"/>
  <c r="C204" i="28"/>
  <c r="F203" i="28"/>
  <c r="G203" i="28"/>
  <c r="S203" i="28"/>
  <c r="AD203" i="28" s="1"/>
  <c r="H197" i="34"/>
  <c r="B197" i="34"/>
  <c r="H199" i="30"/>
  <c r="B199" i="30"/>
  <c r="B197" i="20"/>
  <c r="H197" i="20"/>
  <c r="A197" i="32"/>
  <c r="J197" i="32"/>
  <c r="F198" i="29"/>
  <c r="R198" i="29" s="1"/>
  <c r="G198" i="29"/>
  <c r="C199" i="29"/>
  <c r="I198" i="29"/>
  <c r="S198" i="29"/>
  <c r="AD198" i="29" s="1"/>
  <c r="H202" i="28"/>
  <c r="B202" i="28"/>
  <c r="A197" i="34"/>
  <c r="J197" i="34"/>
  <c r="J199" i="30"/>
  <c r="A199" i="30"/>
  <c r="A197" i="33"/>
  <c r="J197" i="33"/>
  <c r="S198" i="20"/>
  <c r="AD198" i="20" s="1"/>
  <c r="F198" i="20"/>
  <c r="R198" i="20" s="1"/>
  <c r="C199" i="20"/>
  <c r="G198" i="20"/>
  <c r="I198" i="20"/>
  <c r="B197" i="32"/>
  <c r="H197" i="32"/>
  <c r="C199" i="33"/>
  <c r="I198" i="33"/>
  <c r="G198" i="33"/>
  <c r="S198" i="33"/>
  <c r="AD198" i="33" s="1"/>
  <c r="R198" i="33"/>
  <c r="G198" i="32"/>
  <c r="I198" i="32"/>
  <c r="C199" i="32"/>
  <c r="S198" i="32"/>
  <c r="AD198" i="32" s="1"/>
  <c r="F198" i="32"/>
  <c r="R198" i="32" s="1"/>
  <c r="R198" i="34"/>
  <c r="G198" i="34"/>
  <c r="S198" i="34"/>
  <c r="AD198" i="34" s="1"/>
  <c r="I198" i="34"/>
  <c r="C199" i="34"/>
  <c r="H197" i="33"/>
  <c r="B197" i="33"/>
  <c r="AK203" i="32"/>
  <c r="AL203" i="32"/>
  <c r="AM203" i="32"/>
  <c r="W204" i="32"/>
  <c r="M199" i="32"/>
  <c r="L199" i="32"/>
  <c r="Q200" i="32" s="1"/>
  <c r="U200" i="32"/>
  <c r="AM199" i="33"/>
  <c r="AK199" i="33"/>
  <c r="AL199" i="33"/>
  <c r="W200" i="33"/>
  <c r="L197" i="33"/>
  <c r="Q198" i="33" s="1"/>
  <c r="M197" i="33"/>
  <c r="U198" i="33"/>
  <c r="M201" i="35"/>
  <c r="L201" i="35"/>
  <c r="Q202" i="35" s="1"/>
  <c r="U202" i="35"/>
  <c r="S199" i="35"/>
  <c r="AD199" i="35" s="1"/>
  <c r="R199" i="35"/>
  <c r="I199" i="35"/>
  <c r="C200" i="35"/>
  <c r="G200" i="35" s="1"/>
  <c r="J198" i="35"/>
  <c r="A198" i="35"/>
  <c r="H198" i="35"/>
  <c r="B198" i="35"/>
  <c r="B199" i="31"/>
  <c r="H199" i="31"/>
  <c r="A199" i="31"/>
  <c r="J199" i="31"/>
  <c r="I200" i="31"/>
  <c r="S200" i="31"/>
  <c r="AD200" i="31" s="1"/>
  <c r="F200" i="31"/>
  <c r="R200" i="31" s="1"/>
  <c r="C201" i="31"/>
  <c r="G201" i="31" s="1"/>
  <c r="AM200" i="31"/>
  <c r="AK200" i="31"/>
  <c r="AL200" i="31"/>
  <c r="W201" i="31"/>
  <c r="L200" i="31"/>
  <c r="Q201" i="31" s="1"/>
  <c r="M200" i="31"/>
  <c r="U203" i="31"/>
  <c r="U203" i="29"/>
  <c r="AK200" i="29"/>
  <c r="AM200" i="29"/>
  <c r="AL200" i="29"/>
  <c r="W201" i="29"/>
  <c r="L200" i="29"/>
  <c r="Q201" i="29" s="1"/>
  <c r="M200" i="29"/>
  <c r="AJ59" i="28"/>
  <c r="AH60" i="28"/>
  <c r="L199" i="28"/>
  <c r="Q200" i="28" s="1"/>
  <c r="M199" i="28"/>
  <c r="U200" i="28"/>
  <c r="AL204" i="20"/>
  <c r="AK204" i="20"/>
  <c r="AM204" i="20"/>
  <c r="W205" i="20"/>
  <c r="M197" i="20"/>
  <c r="L197" i="20"/>
  <c r="Q198" i="20" s="1"/>
  <c r="U198" i="20"/>
  <c r="U208" i="30"/>
  <c r="AK198" i="30"/>
  <c r="AM198" i="30"/>
  <c r="AL198" i="30"/>
  <c r="W199" i="30"/>
  <c r="M198" i="30"/>
  <c r="L198" i="30"/>
  <c r="Q199" i="30" s="1"/>
  <c r="L199" i="34"/>
  <c r="Q200" i="34" s="1"/>
  <c r="M199" i="34"/>
  <c r="U200" i="34"/>
  <c r="U201" i="34" s="1"/>
  <c r="U202" i="34" s="1"/>
  <c r="U203" i="34" s="1"/>
  <c r="U204" i="34" s="1"/>
  <c r="U205" i="34" s="1"/>
  <c r="U206" i="34" s="1"/>
  <c r="U207" i="34" s="1"/>
  <c r="U208" i="34" s="1"/>
  <c r="U209" i="34" s="1"/>
  <c r="AM209" i="34" l="1"/>
  <c r="AL209" i="34"/>
  <c r="AK209" i="34"/>
  <c r="W210" i="34"/>
  <c r="L209" i="34"/>
  <c r="U210" i="34"/>
  <c r="AK212" i="35"/>
  <c r="AL212" i="35"/>
  <c r="AM212" i="35"/>
  <c r="W213" i="35"/>
  <c r="C200" i="33"/>
  <c r="G199" i="33"/>
  <c r="S199" i="33"/>
  <c r="AD199" i="33" s="1"/>
  <c r="I199" i="33"/>
  <c r="R199" i="33"/>
  <c r="B198" i="20"/>
  <c r="H198" i="20"/>
  <c r="F204" i="28"/>
  <c r="C205" i="28"/>
  <c r="G204" i="28"/>
  <c r="S204" i="28"/>
  <c r="AD204" i="28" s="1"/>
  <c r="C202" i="30"/>
  <c r="G201" i="30"/>
  <c r="F201" i="30"/>
  <c r="I201" i="30"/>
  <c r="S201" i="30"/>
  <c r="AD201" i="30" s="1"/>
  <c r="H198" i="34"/>
  <c r="B198" i="34"/>
  <c r="C200" i="32"/>
  <c r="S199" i="32"/>
  <c r="AD199" i="32" s="1"/>
  <c r="I199" i="32"/>
  <c r="G199" i="32"/>
  <c r="F199" i="32"/>
  <c r="R199" i="32" s="1"/>
  <c r="F199" i="20"/>
  <c r="R199" i="20" s="1"/>
  <c r="C200" i="20"/>
  <c r="S199" i="20"/>
  <c r="AD199" i="20" s="1"/>
  <c r="I199" i="20"/>
  <c r="G199" i="20"/>
  <c r="A198" i="29"/>
  <c r="J198" i="29"/>
  <c r="B200" i="30"/>
  <c r="H200" i="30"/>
  <c r="R199" i="34"/>
  <c r="G199" i="34"/>
  <c r="C200" i="34"/>
  <c r="S199" i="34"/>
  <c r="AD199" i="34" s="1"/>
  <c r="I199" i="34"/>
  <c r="J198" i="32"/>
  <c r="A198" i="32"/>
  <c r="H198" i="33"/>
  <c r="B198" i="33"/>
  <c r="F199" i="29"/>
  <c r="R199" i="29" s="1"/>
  <c r="C200" i="29"/>
  <c r="G199" i="29"/>
  <c r="I199" i="29"/>
  <c r="S199" i="29"/>
  <c r="AD199" i="29" s="1"/>
  <c r="H203" i="28"/>
  <c r="B203" i="28"/>
  <c r="A198" i="34"/>
  <c r="J198" i="34"/>
  <c r="B198" i="32"/>
  <c r="H198" i="32"/>
  <c r="A198" i="33"/>
  <c r="J198" i="33"/>
  <c r="A198" i="20"/>
  <c r="J198" i="20"/>
  <c r="H198" i="29"/>
  <c r="B198" i="29"/>
  <c r="A200" i="30"/>
  <c r="J200" i="30"/>
  <c r="AK204" i="32"/>
  <c r="AM204" i="32"/>
  <c r="AL204" i="32"/>
  <c r="W205" i="32"/>
  <c r="L200" i="32"/>
  <c r="Q201" i="32" s="1"/>
  <c r="M200" i="32"/>
  <c r="U201" i="32"/>
  <c r="AK200" i="33"/>
  <c r="AM200" i="33"/>
  <c r="AL200" i="33"/>
  <c r="W201" i="33"/>
  <c r="L198" i="33"/>
  <c r="Q199" i="33" s="1"/>
  <c r="M198" i="33"/>
  <c r="U199" i="33"/>
  <c r="L202" i="35"/>
  <c r="Q203" i="35" s="1"/>
  <c r="M202" i="35"/>
  <c r="U203" i="35"/>
  <c r="H201" i="31"/>
  <c r="B201" i="31"/>
  <c r="B199" i="35"/>
  <c r="H199" i="35"/>
  <c r="J199" i="35"/>
  <c r="A199" i="35"/>
  <c r="S200" i="35"/>
  <c r="AD200" i="35" s="1"/>
  <c r="R200" i="35"/>
  <c r="C201" i="35"/>
  <c r="G201" i="35" s="1"/>
  <c r="I200" i="35"/>
  <c r="H200" i="31"/>
  <c r="B200" i="31"/>
  <c r="C202" i="31"/>
  <c r="G202" i="31" s="1"/>
  <c r="F201" i="31"/>
  <c r="S201" i="31"/>
  <c r="AD201" i="31" s="1"/>
  <c r="I201" i="31"/>
  <c r="A200" i="31"/>
  <c r="J200" i="31"/>
  <c r="AM201" i="31"/>
  <c r="AK201" i="31"/>
  <c r="AL201" i="31"/>
  <c r="W202" i="31"/>
  <c r="M201" i="31"/>
  <c r="L201" i="31"/>
  <c r="Q202" i="31" s="1"/>
  <c r="U204" i="31"/>
  <c r="AK201" i="29"/>
  <c r="AM201" i="29"/>
  <c r="AL201" i="29"/>
  <c r="W202" i="29"/>
  <c r="L201" i="29"/>
  <c r="Q202" i="29" s="1"/>
  <c r="M201" i="29"/>
  <c r="U204" i="29"/>
  <c r="AJ60" i="28"/>
  <c r="AH61" i="28"/>
  <c r="L200" i="28"/>
  <c r="Q201" i="28" s="1"/>
  <c r="M200" i="28"/>
  <c r="U201" i="28"/>
  <c r="AM205" i="20"/>
  <c r="AK205" i="20"/>
  <c r="AL205" i="20"/>
  <c r="W206" i="20"/>
  <c r="L198" i="20"/>
  <c r="Q199" i="20" s="1"/>
  <c r="M198" i="20"/>
  <c r="U199" i="20"/>
  <c r="AL199" i="30"/>
  <c r="AK199" i="30"/>
  <c r="AM199" i="30"/>
  <c r="W200" i="30"/>
  <c r="M199" i="30"/>
  <c r="L199" i="30"/>
  <c r="Q200" i="30" s="1"/>
  <c r="L200" i="34"/>
  <c r="Q201" i="34" s="1"/>
  <c r="M200" i="34"/>
  <c r="AK210" i="34" l="1"/>
  <c r="AM210" i="34"/>
  <c r="AL210" i="34"/>
  <c r="W211" i="34"/>
  <c r="L210" i="34"/>
  <c r="U211" i="34"/>
  <c r="AL213" i="35"/>
  <c r="AM213" i="35"/>
  <c r="AK213" i="35"/>
  <c r="W214" i="35"/>
  <c r="H199" i="29"/>
  <c r="B199" i="29"/>
  <c r="H199" i="20"/>
  <c r="B199" i="20"/>
  <c r="G202" i="30"/>
  <c r="C203" i="30"/>
  <c r="S202" i="30"/>
  <c r="AD202" i="30" s="1"/>
  <c r="A199" i="33"/>
  <c r="J199" i="33"/>
  <c r="F200" i="29"/>
  <c r="R200" i="29" s="1"/>
  <c r="G200" i="29"/>
  <c r="C201" i="29"/>
  <c r="I200" i="29"/>
  <c r="S200" i="29"/>
  <c r="AD200" i="29" s="1"/>
  <c r="C201" i="34"/>
  <c r="R200" i="34"/>
  <c r="G200" i="34"/>
  <c r="S200" i="34"/>
  <c r="AD200" i="34" s="1"/>
  <c r="I200" i="34"/>
  <c r="A199" i="20"/>
  <c r="J199" i="20"/>
  <c r="C201" i="32"/>
  <c r="G200" i="32"/>
  <c r="I200" i="32"/>
  <c r="S200" i="32"/>
  <c r="AD200" i="32" s="1"/>
  <c r="F200" i="32"/>
  <c r="R200" i="32" s="1"/>
  <c r="A201" i="30"/>
  <c r="J201" i="30"/>
  <c r="AF5" i="30"/>
  <c r="AF4" i="30"/>
  <c r="AF3" i="30"/>
  <c r="B199" i="34"/>
  <c r="H199" i="34"/>
  <c r="H199" i="32"/>
  <c r="B199" i="32"/>
  <c r="H204" i="28"/>
  <c r="B204" i="28"/>
  <c r="H199" i="33"/>
  <c r="B199" i="33"/>
  <c r="A199" i="29"/>
  <c r="J199" i="29"/>
  <c r="J199" i="34"/>
  <c r="A199" i="34"/>
  <c r="C201" i="20"/>
  <c r="S200" i="20"/>
  <c r="AD200" i="20" s="1"/>
  <c r="F200" i="20"/>
  <c r="R200" i="20" s="1"/>
  <c r="G200" i="20"/>
  <c r="I200" i="20"/>
  <c r="A199" i="32"/>
  <c r="J199" i="32"/>
  <c r="H201" i="30"/>
  <c r="B201" i="30"/>
  <c r="C206" i="28"/>
  <c r="G205" i="28"/>
  <c r="F205" i="28"/>
  <c r="S205" i="28"/>
  <c r="AD205" i="28" s="1"/>
  <c r="I200" i="33"/>
  <c r="C201" i="33"/>
  <c r="S200" i="33"/>
  <c r="AD200" i="33" s="1"/>
  <c r="G200" i="33"/>
  <c r="R200" i="33"/>
  <c r="AM205" i="32"/>
  <c r="AK205" i="32"/>
  <c r="AL205" i="32"/>
  <c r="W206" i="32"/>
  <c r="M201" i="32"/>
  <c r="L201" i="32"/>
  <c r="Q202" i="32" s="1"/>
  <c r="U202" i="32"/>
  <c r="AK201" i="33"/>
  <c r="AL201" i="33"/>
  <c r="AM201" i="33"/>
  <c r="W202" i="33"/>
  <c r="M199" i="33"/>
  <c r="L199" i="33"/>
  <c r="Q200" i="33" s="1"/>
  <c r="U200" i="33"/>
  <c r="L203" i="35"/>
  <c r="Q204" i="35" s="1"/>
  <c r="M203" i="35"/>
  <c r="U204" i="35"/>
  <c r="H202" i="31"/>
  <c r="B202" i="31"/>
  <c r="C202" i="35"/>
  <c r="G202" i="35" s="1"/>
  <c r="S201" i="35"/>
  <c r="AD201" i="35" s="1"/>
  <c r="I201" i="35"/>
  <c r="A200" i="35"/>
  <c r="J200" i="35"/>
  <c r="H200" i="35"/>
  <c r="B200" i="35"/>
  <c r="J201" i="31"/>
  <c r="A201" i="31"/>
  <c r="AF5" i="31"/>
  <c r="AF3" i="31"/>
  <c r="AF4" i="31"/>
  <c r="S202" i="31"/>
  <c r="AD202" i="31" s="1"/>
  <c r="C203" i="31"/>
  <c r="G203" i="31" s="1"/>
  <c r="AK202" i="31"/>
  <c r="AM202" i="31"/>
  <c r="AL202" i="31"/>
  <c r="W203" i="31"/>
  <c r="M202" i="31"/>
  <c r="L202" i="31"/>
  <c r="Q203" i="31" s="1"/>
  <c r="U205" i="31"/>
  <c r="AM202" i="29"/>
  <c r="AK202" i="29"/>
  <c r="AL202" i="29"/>
  <c r="W203" i="29"/>
  <c r="L202" i="29"/>
  <c r="Q203" i="29" s="1"/>
  <c r="M202" i="29"/>
  <c r="U205" i="29"/>
  <c r="AJ61" i="28"/>
  <c r="AH62" i="28"/>
  <c r="M201" i="28"/>
  <c r="L201" i="28"/>
  <c r="Q202" i="28" s="1"/>
  <c r="U202" i="28"/>
  <c r="AM206" i="20"/>
  <c r="AL206" i="20"/>
  <c r="AK206" i="20"/>
  <c r="W207" i="20"/>
  <c r="L199" i="20"/>
  <c r="Q200" i="20" s="1"/>
  <c r="M199" i="20"/>
  <c r="U200" i="20"/>
  <c r="AL200" i="30"/>
  <c r="AM200" i="30"/>
  <c r="AK200" i="30"/>
  <c r="W201" i="30"/>
  <c r="L200" i="30"/>
  <c r="Q201" i="30" s="1"/>
  <c r="M200" i="30"/>
  <c r="L201" i="34"/>
  <c r="Q202" i="34" s="1"/>
  <c r="M201" i="34"/>
  <c r="AL211" i="34" l="1"/>
  <c r="AM211" i="34"/>
  <c r="AK211" i="34"/>
  <c r="W212" i="34"/>
  <c r="L211" i="34"/>
  <c r="U212" i="34"/>
  <c r="AM214" i="35"/>
  <c r="AL214" i="35"/>
  <c r="AK214" i="35"/>
  <c r="W215" i="35"/>
  <c r="H200" i="33"/>
  <c r="B200" i="33"/>
  <c r="U5" i="33"/>
  <c r="U3" i="33"/>
  <c r="U4" i="33"/>
  <c r="J200" i="20"/>
  <c r="A200" i="20"/>
  <c r="C202" i="20"/>
  <c r="I201" i="20"/>
  <c r="S201" i="20"/>
  <c r="AD201" i="20" s="1"/>
  <c r="F201" i="20"/>
  <c r="J200" i="32"/>
  <c r="A200" i="32"/>
  <c r="F201" i="29"/>
  <c r="G201" i="29"/>
  <c r="S201" i="29"/>
  <c r="AD201" i="29" s="1"/>
  <c r="I201" i="29"/>
  <c r="C202" i="29"/>
  <c r="B200" i="20"/>
  <c r="H200" i="20"/>
  <c r="U3" i="20"/>
  <c r="U4" i="20"/>
  <c r="U5" i="20"/>
  <c r="B200" i="32"/>
  <c r="H200" i="32"/>
  <c r="U4" i="32"/>
  <c r="U3" i="32"/>
  <c r="U5" i="32"/>
  <c r="A200" i="34"/>
  <c r="J200" i="34"/>
  <c r="C202" i="34"/>
  <c r="S201" i="34"/>
  <c r="AD201" i="34" s="1"/>
  <c r="G201" i="34"/>
  <c r="I201" i="34"/>
  <c r="H200" i="29"/>
  <c r="B200" i="29"/>
  <c r="S201" i="33"/>
  <c r="AD201" i="33" s="1"/>
  <c r="I201" i="33"/>
  <c r="C202" i="33"/>
  <c r="H205" i="28"/>
  <c r="B205" i="28"/>
  <c r="I201" i="32"/>
  <c r="C202" i="32"/>
  <c r="S201" i="32"/>
  <c r="AD201" i="32" s="1"/>
  <c r="F201" i="32"/>
  <c r="G203" i="30"/>
  <c r="C204" i="30"/>
  <c r="S203" i="30"/>
  <c r="AD203" i="30" s="1"/>
  <c r="A200" i="33"/>
  <c r="J200" i="33"/>
  <c r="F206" i="28"/>
  <c r="G206" i="28"/>
  <c r="C207" i="28"/>
  <c r="S206" i="28"/>
  <c r="AD206" i="28" s="1"/>
  <c r="H200" i="34"/>
  <c r="B200" i="34"/>
  <c r="J200" i="29"/>
  <c r="A200" i="29"/>
  <c r="H202" i="30"/>
  <c r="B202" i="30"/>
  <c r="AK206" i="32"/>
  <c r="AL206" i="32"/>
  <c r="AM206" i="32"/>
  <c r="W207" i="32"/>
  <c r="L202" i="32"/>
  <c r="Q203" i="32" s="1"/>
  <c r="M202" i="32"/>
  <c r="U203" i="32"/>
  <c r="AM202" i="33"/>
  <c r="AK202" i="33"/>
  <c r="AL202" i="33"/>
  <c r="W203" i="33"/>
  <c r="L200" i="33"/>
  <c r="Q201" i="33" s="1"/>
  <c r="M200" i="33"/>
  <c r="U201" i="33"/>
  <c r="L204" i="35"/>
  <c r="Q205" i="35" s="1"/>
  <c r="M204" i="35"/>
  <c r="U205" i="35"/>
  <c r="U206" i="35" s="1"/>
  <c r="U207" i="35" s="1"/>
  <c r="U208" i="35" s="1"/>
  <c r="U209" i="35" s="1"/>
  <c r="H203" i="31"/>
  <c r="B203" i="31"/>
  <c r="A201" i="35"/>
  <c r="J201" i="35"/>
  <c r="AF4" i="35"/>
  <c r="AF3" i="35"/>
  <c r="AF5" i="35"/>
  <c r="H201" i="35"/>
  <c r="B201" i="35"/>
  <c r="C203" i="35"/>
  <c r="G203" i="35" s="1"/>
  <c r="S202" i="35"/>
  <c r="AD202" i="35" s="1"/>
  <c r="S203" i="31"/>
  <c r="AD203" i="31" s="1"/>
  <c r="C204" i="31"/>
  <c r="G204" i="31" s="1"/>
  <c r="AM203" i="31"/>
  <c r="AK203" i="31"/>
  <c r="AL203" i="31"/>
  <c r="W204" i="31"/>
  <c r="M203" i="31"/>
  <c r="L203" i="31"/>
  <c r="Q204" i="31" s="1"/>
  <c r="U206" i="31"/>
  <c r="AK203" i="29"/>
  <c r="AM203" i="29"/>
  <c r="AL203" i="29"/>
  <c r="W204" i="29"/>
  <c r="M203" i="29"/>
  <c r="L203" i="29"/>
  <c r="Q204" i="29" s="1"/>
  <c r="U206" i="29"/>
  <c r="AJ62" i="28"/>
  <c r="AH63" i="28"/>
  <c r="L202" i="28"/>
  <c r="Q203" i="28" s="1"/>
  <c r="M202" i="28"/>
  <c r="U203" i="28"/>
  <c r="AL207" i="20"/>
  <c r="AM207" i="20"/>
  <c r="AK207" i="20"/>
  <c r="W208" i="20"/>
  <c r="L200" i="20"/>
  <c r="Q201" i="20" s="1"/>
  <c r="M200" i="20"/>
  <c r="U201" i="20"/>
  <c r="AM201" i="30"/>
  <c r="AL201" i="30"/>
  <c r="AK201" i="30"/>
  <c r="W202" i="30"/>
  <c r="L201" i="30"/>
  <c r="Q202" i="30" s="1"/>
  <c r="M201" i="30"/>
  <c r="L202" i="34"/>
  <c r="Q203" i="34" s="1"/>
  <c r="M202" i="34"/>
  <c r="AM212" i="34" l="1"/>
  <c r="AL212" i="34"/>
  <c r="AK212" i="34"/>
  <c r="W213" i="34"/>
  <c r="L212" i="34"/>
  <c r="U213" i="34"/>
  <c r="L209" i="35"/>
  <c r="U210" i="35"/>
  <c r="AL215" i="35"/>
  <c r="AK215" i="35"/>
  <c r="AM215" i="35"/>
  <c r="W216" i="35"/>
  <c r="H203" i="30"/>
  <c r="B203" i="30"/>
  <c r="J201" i="32"/>
  <c r="A201" i="32"/>
  <c r="AF4" i="32"/>
  <c r="AF5" i="32"/>
  <c r="AF3" i="32"/>
  <c r="S202" i="33"/>
  <c r="AD202" i="33" s="1"/>
  <c r="C203" i="33"/>
  <c r="AS12" i="32"/>
  <c r="B28" i="19" s="1"/>
  <c r="AV12" i="32"/>
  <c r="C203" i="20"/>
  <c r="S202" i="20"/>
  <c r="AD202" i="20" s="1"/>
  <c r="AS10" i="33"/>
  <c r="B31" i="19" s="1"/>
  <c r="AV10" i="33"/>
  <c r="AU10" i="33" s="1"/>
  <c r="AT10" i="33" s="1"/>
  <c r="C208" i="28"/>
  <c r="G207" i="28"/>
  <c r="F207" i="28"/>
  <c r="S207" i="28"/>
  <c r="AD207" i="28" s="1"/>
  <c r="J201" i="33"/>
  <c r="A201" i="33"/>
  <c r="AF3" i="33"/>
  <c r="AF5" i="33"/>
  <c r="AF4" i="33"/>
  <c r="J201" i="34"/>
  <c r="A201" i="34"/>
  <c r="AF5" i="34"/>
  <c r="AF4" i="34"/>
  <c r="AF3" i="34"/>
  <c r="S202" i="34"/>
  <c r="AD202" i="34" s="1"/>
  <c r="C203" i="34"/>
  <c r="G202" i="34"/>
  <c r="AS10" i="32"/>
  <c r="B26" i="19" s="1"/>
  <c r="AV10" i="32"/>
  <c r="AU10" i="32" s="1"/>
  <c r="AT10" i="32" s="1"/>
  <c r="AS12" i="20"/>
  <c r="J8" i="19" s="1"/>
  <c r="AV12" i="20"/>
  <c r="H201" i="29"/>
  <c r="B201" i="29"/>
  <c r="AS12" i="33"/>
  <c r="B33" i="19" s="1"/>
  <c r="AV12" i="33"/>
  <c r="H206" i="28"/>
  <c r="B206" i="28"/>
  <c r="H201" i="34"/>
  <c r="B201" i="34"/>
  <c r="AS11" i="32"/>
  <c r="B27" i="19" s="1"/>
  <c r="AV11" i="32"/>
  <c r="AU11" i="32" s="1"/>
  <c r="AT11" i="32" s="1"/>
  <c r="AS11" i="20"/>
  <c r="J7" i="19" s="1"/>
  <c r="AV11" i="20"/>
  <c r="G202" i="29"/>
  <c r="S202" i="29"/>
  <c r="AD202" i="29" s="1"/>
  <c r="C203" i="29"/>
  <c r="F202" i="29"/>
  <c r="G204" i="30"/>
  <c r="C205" i="30"/>
  <c r="S204" i="30"/>
  <c r="AD204" i="30" s="1"/>
  <c r="C203" i="32"/>
  <c r="S202" i="32"/>
  <c r="AD202" i="32" s="1"/>
  <c r="AS10" i="20"/>
  <c r="J6" i="19" s="1"/>
  <c r="AV10" i="20"/>
  <c r="AU10" i="20" s="1"/>
  <c r="AT10" i="20" s="1"/>
  <c r="AF5" i="29"/>
  <c r="A201" i="29"/>
  <c r="AF3" i="29"/>
  <c r="AF4" i="29"/>
  <c r="J201" i="29"/>
  <c r="J201" i="20"/>
  <c r="A201" i="20"/>
  <c r="AF4" i="20"/>
  <c r="AF5" i="20"/>
  <c r="AF3" i="20"/>
  <c r="AS11" i="33"/>
  <c r="B32" i="19" s="1"/>
  <c r="AV11" i="33"/>
  <c r="AU11" i="33" s="1"/>
  <c r="AT11" i="33" s="1"/>
  <c r="AK207" i="32"/>
  <c r="AM207" i="32"/>
  <c r="AL207" i="32"/>
  <c r="W208" i="32"/>
  <c r="L203" i="32"/>
  <c r="Q204" i="32" s="1"/>
  <c r="M203" i="32"/>
  <c r="U204" i="32"/>
  <c r="AM203" i="33"/>
  <c r="AK203" i="33"/>
  <c r="AL203" i="33"/>
  <c r="W204" i="33"/>
  <c r="L201" i="33"/>
  <c r="Q202" i="33" s="1"/>
  <c r="M201" i="33"/>
  <c r="U202" i="33"/>
  <c r="L205" i="35"/>
  <c r="Q206" i="35" s="1"/>
  <c r="M205" i="35"/>
  <c r="H204" i="31"/>
  <c r="B204" i="31"/>
  <c r="C204" i="35"/>
  <c r="G204" i="35" s="1"/>
  <c r="S203" i="35"/>
  <c r="AD203" i="35" s="1"/>
  <c r="H202" i="35"/>
  <c r="B202" i="35"/>
  <c r="S204" i="31"/>
  <c r="AD204" i="31" s="1"/>
  <c r="C205" i="31"/>
  <c r="G205" i="31" s="1"/>
  <c r="AM204" i="31"/>
  <c r="AK204" i="31"/>
  <c r="AL204" i="31"/>
  <c r="W205" i="31"/>
  <c r="M204" i="31"/>
  <c r="L204" i="31"/>
  <c r="Q205" i="31" s="1"/>
  <c r="U207" i="31"/>
  <c r="AL204" i="29"/>
  <c r="AM204" i="29"/>
  <c r="AK204" i="29"/>
  <c r="W205" i="29"/>
  <c r="L204" i="29"/>
  <c r="Q205" i="29" s="1"/>
  <c r="M204" i="29"/>
  <c r="U207" i="29"/>
  <c r="AJ63" i="28"/>
  <c r="AH64" i="28"/>
  <c r="M203" i="28"/>
  <c r="L203" i="28"/>
  <c r="Q204" i="28" s="1"/>
  <c r="U204" i="28"/>
  <c r="AK208" i="20"/>
  <c r="AG6" i="20" s="1"/>
  <c r="AG8" i="20" s="1"/>
  <c r="AM208" i="20"/>
  <c r="AI6" i="20" s="1"/>
  <c r="AL208" i="20"/>
  <c r="AH6" i="20" s="1"/>
  <c r="AH8" i="20" s="1"/>
  <c r="M201" i="20"/>
  <c r="L201" i="20"/>
  <c r="Q202" i="20" s="1"/>
  <c r="U202" i="20"/>
  <c r="AK202" i="30"/>
  <c r="AM202" i="30"/>
  <c r="AL202" i="30"/>
  <c r="W203" i="30"/>
  <c r="M202" i="30"/>
  <c r="L202" i="30"/>
  <c r="Q203" i="30" s="1"/>
  <c r="L203" i="34"/>
  <c r="Q204" i="34" s="1"/>
  <c r="M203" i="34"/>
  <c r="AM213" i="34" l="1"/>
  <c r="AK213" i="34"/>
  <c r="AL213" i="34"/>
  <c r="W214" i="34"/>
  <c r="L213" i="34"/>
  <c r="U214" i="34"/>
  <c r="AL216" i="35"/>
  <c r="AK216" i="35"/>
  <c r="AM216" i="35"/>
  <c r="W217" i="35"/>
  <c r="L210" i="35"/>
  <c r="U211" i="35"/>
  <c r="C204" i="29"/>
  <c r="F203" i="29"/>
  <c r="G203" i="29"/>
  <c r="S203" i="29"/>
  <c r="AD203" i="29" s="1"/>
  <c r="C5" i="27"/>
  <c r="K8" i="19"/>
  <c r="F208" i="28"/>
  <c r="G208" i="28"/>
  <c r="C209" i="28"/>
  <c r="S208" i="28"/>
  <c r="AD208" i="28" s="1"/>
  <c r="C204" i="20"/>
  <c r="S203" i="20"/>
  <c r="AD203" i="20" s="1"/>
  <c r="C33" i="19"/>
  <c r="AD5" i="27"/>
  <c r="E5" i="27"/>
  <c r="K7" i="19"/>
  <c r="C206" i="30"/>
  <c r="G205" i="30"/>
  <c r="S205" i="30"/>
  <c r="AD205" i="30" s="1"/>
  <c r="C204" i="34"/>
  <c r="S203" i="34"/>
  <c r="AD203" i="34" s="1"/>
  <c r="G203" i="34"/>
  <c r="AU12" i="32"/>
  <c r="AT12" i="32" s="1"/>
  <c r="AV13" i="32" s="1"/>
  <c r="H204" i="30"/>
  <c r="B204" i="30"/>
  <c r="H202" i="29"/>
  <c r="B202" i="29"/>
  <c r="C28" i="19"/>
  <c r="W5" i="27"/>
  <c r="AA5" i="27"/>
  <c r="Z5" i="27"/>
  <c r="AC5" i="27"/>
  <c r="C27" i="19"/>
  <c r="AF5" i="27"/>
  <c r="C32" i="19"/>
  <c r="C204" i="32"/>
  <c r="S203" i="32"/>
  <c r="AD203" i="32" s="1"/>
  <c r="AU11" i="20"/>
  <c r="AT11" i="20" s="1"/>
  <c r="AU12" i="33"/>
  <c r="AT12" i="33" s="1"/>
  <c r="AV13" i="33" s="1"/>
  <c r="AU12" i="20"/>
  <c r="AT12" i="20" s="1"/>
  <c r="B202" i="34"/>
  <c r="H202" i="34"/>
  <c r="H207" i="28"/>
  <c r="B207" i="28"/>
  <c r="C204" i="33"/>
  <c r="S203" i="33"/>
  <c r="AD203" i="33" s="1"/>
  <c r="AM208" i="32"/>
  <c r="AI6" i="32" s="1"/>
  <c r="AK208" i="32"/>
  <c r="AG6" i="32" s="1"/>
  <c r="AG8" i="32" s="1"/>
  <c r="AL208" i="32"/>
  <c r="AH6" i="32" s="1"/>
  <c r="AH8" i="32" s="1"/>
  <c r="L204" i="32"/>
  <c r="Q205" i="32" s="1"/>
  <c r="M204" i="32"/>
  <c r="U205" i="32"/>
  <c r="AM204" i="33"/>
  <c r="AK204" i="33"/>
  <c r="AL204" i="33"/>
  <c r="W205" i="33"/>
  <c r="M202" i="33"/>
  <c r="L202" i="33"/>
  <c r="Q203" i="33" s="1"/>
  <c r="U203" i="33"/>
  <c r="M206" i="35"/>
  <c r="L206" i="35"/>
  <c r="Q207" i="35" s="1"/>
  <c r="H205" i="31"/>
  <c r="B205" i="31"/>
  <c r="H203" i="35"/>
  <c r="B203" i="35"/>
  <c r="S204" i="35"/>
  <c r="AD204" i="35" s="1"/>
  <c r="C205" i="35"/>
  <c r="C206" i="31"/>
  <c r="G206" i="31" s="1"/>
  <c r="S205" i="31"/>
  <c r="AD205" i="31" s="1"/>
  <c r="AM205" i="31"/>
  <c r="AK205" i="31"/>
  <c r="AL205" i="31"/>
  <c r="W206" i="31"/>
  <c r="M205" i="31"/>
  <c r="L205" i="31"/>
  <c r="Q206" i="31" s="1"/>
  <c r="U208" i="31"/>
  <c r="AK205" i="29"/>
  <c r="AM205" i="29"/>
  <c r="AL205" i="29"/>
  <c r="W206" i="29"/>
  <c r="L205" i="29"/>
  <c r="Q206" i="29" s="1"/>
  <c r="M205" i="29"/>
  <c r="U208" i="29"/>
  <c r="U209" i="29" s="1"/>
  <c r="AJ64" i="28"/>
  <c r="AH65" i="28"/>
  <c r="L204" i="28"/>
  <c r="Q205" i="28" s="1"/>
  <c r="M204" i="28"/>
  <c r="U205" i="28"/>
  <c r="M202" i="20"/>
  <c r="L202" i="20"/>
  <c r="Q203" i="20" s="1"/>
  <c r="U203" i="20"/>
  <c r="AH9" i="20"/>
  <c r="AH10" i="20" s="1"/>
  <c r="AG9" i="20"/>
  <c r="AG10" i="20" s="1"/>
  <c r="AL203" i="30"/>
  <c r="AM203" i="30"/>
  <c r="AK203" i="30"/>
  <c r="W204" i="30"/>
  <c r="L203" i="30"/>
  <c r="Q204" i="30" s="1"/>
  <c r="M203" i="30"/>
  <c r="L204" i="34"/>
  <c r="Q205" i="34" s="1"/>
  <c r="M204" i="34"/>
  <c r="U210" i="29" l="1"/>
  <c r="AV13" i="20"/>
  <c r="AM214" i="34"/>
  <c r="AL214" i="34"/>
  <c r="AK214" i="34"/>
  <c r="W215" i="34"/>
  <c r="L214" i="34"/>
  <c r="U215" i="34"/>
  <c r="AL217" i="35"/>
  <c r="AM217" i="35"/>
  <c r="AK217" i="35"/>
  <c r="W218" i="35"/>
  <c r="L211" i="35"/>
  <c r="U212" i="35"/>
  <c r="C205" i="33"/>
  <c r="S204" i="33"/>
  <c r="AD204" i="33" s="1"/>
  <c r="B203" i="34"/>
  <c r="H203" i="34"/>
  <c r="S204" i="20"/>
  <c r="AD204" i="20" s="1"/>
  <c r="C205" i="20"/>
  <c r="H203" i="29"/>
  <c r="B203" i="29"/>
  <c r="C205" i="32"/>
  <c r="S204" i="32"/>
  <c r="AD204" i="32" s="1"/>
  <c r="H205" i="30"/>
  <c r="B205" i="30"/>
  <c r="G206" i="30"/>
  <c r="C207" i="30"/>
  <c r="S206" i="30"/>
  <c r="AD206" i="30" s="1"/>
  <c r="C210" i="28"/>
  <c r="G209" i="28"/>
  <c r="F209" i="28"/>
  <c r="G204" i="29"/>
  <c r="F204" i="29"/>
  <c r="C205" i="29"/>
  <c r="S204" i="29"/>
  <c r="AD204" i="29" s="1"/>
  <c r="C206" i="35"/>
  <c r="G205" i="35"/>
  <c r="C205" i="34"/>
  <c r="S204" i="34"/>
  <c r="AD204" i="34" s="1"/>
  <c r="G204" i="34"/>
  <c r="H208" i="28"/>
  <c r="B208" i="28"/>
  <c r="M205" i="32"/>
  <c r="L205" i="32"/>
  <c r="Q206" i="32" s="1"/>
  <c r="U206" i="32"/>
  <c r="AG9" i="32"/>
  <c r="AG10" i="32" s="1"/>
  <c r="AH9" i="32"/>
  <c r="AM205" i="33"/>
  <c r="AK205" i="33"/>
  <c r="AL205" i="33"/>
  <c r="W206" i="33"/>
  <c r="M203" i="33"/>
  <c r="L203" i="33"/>
  <c r="Q204" i="33" s="1"/>
  <c r="U204" i="33"/>
  <c r="M207" i="35"/>
  <c r="L207" i="35"/>
  <c r="Q208" i="35" s="1"/>
  <c r="H206" i="31"/>
  <c r="B206" i="31"/>
  <c r="B204" i="35"/>
  <c r="H204" i="35"/>
  <c r="S205" i="35"/>
  <c r="AD205" i="35" s="1"/>
  <c r="S206" i="31"/>
  <c r="AD206" i="31" s="1"/>
  <c r="C207" i="31"/>
  <c r="G207" i="31" s="1"/>
  <c r="AK206" i="31"/>
  <c r="AM206" i="31"/>
  <c r="AL206" i="31"/>
  <c r="W207" i="31"/>
  <c r="L206" i="31"/>
  <c r="Q207" i="31" s="1"/>
  <c r="M206" i="31"/>
  <c r="AL206" i="29"/>
  <c r="AM206" i="29"/>
  <c r="AK206" i="29"/>
  <c r="W207" i="29"/>
  <c r="L206" i="29"/>
  <c r="Q207" i="29" s="1"/>
  <c r="M206" i="29"/>
  <c r="AJ65" i="28"/>
  <c r="AH66" i="28"/>
  <c r="M205" i="28"/>
  <c r="L205" i="28"/>
  <c r="Q206" i="28" s="1"/>
  <c r="U206" i="28"/>
  <c r="AH11" i="20"/>
  <c r="M203" i="20"/>
  <c r="L203" i="20"/>
  <c r="Q204" i="20" s="1"/>
  <c r="U204" i="20"/>
  <c r="AG11" i="20"/>
  <c r="AG12" i="20" s="1"/>
  <c r="AM204" i="30"/>
  <c r="AK204" i="30"/>
  <c r="AL204" i="30"/>
  <c r="W205" i="30"/>
  <c r="M204" i="30"/>
  <c r="L204" i="30"/>
  <c r="Q205" i="30" s="1"/>
  <c r="L205" i="34"/>
  <c r="Q206" i="34" s="1"/>
  <c r="M205" i="34"/>
  <c r="U211" i="29" l="1"/>
  <c r="AK215" i="34"/>
  <c r="AL215" i="34"/>
  <c r="AM215" i="34"/>
  <c r="W216" i="34"/>
  <c r="L215" i="34"/>
  <c r="U216" i="34"/>
  <c r="AM218" i="35"/>
  <c r="AL218" i="35"/>
  <c r="AK218" i="35"/>
  <c r="W219" i="35"/>
  <c r="L212" i="35"/>
  <c r="U213" i="35"/>
  <c r="B204" i="34"/>
  <c r="H204" i="34"/>
  <c r="F210" i="28"/>
  <c r="G210" i="28"/>
  <c r="C211" i="28"/>
  <c r="C207" i="35"/>
  <c r="S206" i="35"/>
  <c r="AD206" i="35" s="1"/>
  <c r="G206" i="35"/>
  <c r="H204" i="29"/>
  <c r="B204" i="29"/>
  <c r="C206" i="34"/>
  <c r="S205" i="34"/>
  <c r="AD205" i="34" s="1"/>
  <c r="G205" i="34"/>
  <c r="G207" i="30"/>
  <c r="C208" i="30"/>
  <c r="S207" i="30"/>
  <c r="AD207" i="30" s="1"/>
  <c r="C206" i="20"/>
  <c r="S205" i="20"/>
  <c r="AD205" i="20" s="1"/>
  <c r="F205" i="29"/>
  <c r="G205" i="29"/>
  <c r="C206" i="29"/>
  <c r="S205" i="29"/>
  <c r="AD205" i="29" s="1"/>
  <c r="H209" i="28"/>
  <c r="B209" i="28"/>
  <c r="H206" i="30"/>
  <c r="B206" i="30"/>
  <c r="C206" i="32"/>
  <c r="S205" i="32"/>
  <c r="AD205" i="32" s="1"/>
  <c r="C206" i="33"/>
  <c r="S205" i="33"/>
  <c r="AD205" i="33" s="1"/>
  <c r="M206" i="32"/>
  <c r="L206" i="32"/>
  <c r="Q207" i="32" s="1"/>
  <c r="U207" i="32"/>
  <c r="AH10" i="32"/>
  <c r="AH11" i="32" s="1"/>
  <c r="AG11" i="32"/>
  <c r="AK206" i="33"/>
  <c r="AL206" i="33"/>
  <c r="AM206" i="33"/>
  <c r="W207" i="33"/>
  <c r="M204" i="33"/>
  <c r="L204" i="33"/>
  <c r="Q205" i="33" s="1"/>
  <c r="U205" i="33"/>
  <c r="L208" i="35"/>
  <c r="M208" i="35"/>
  <c r="H207" i="31"/>
  <c r="B207" i="31"/>
  <c r="H205" i="35"/>
  <c r="B205" i="35"/>
  <c r="G207" i="35"/>
  <c r="C208" i="31"/>
  <c r="S207" i="31"/>
  <c r="AD207" i="31" s="1"/>
  <c r="AK207" i="31"/>
  <c r="AM207" i="31"/>
  <c r="AL207" i="31"/>
  <c r="W208" i="31"/>
  <c r="M207" i="31"/>
  <c r="L207" i="31"/>
  <c r="Q208" i="31" s="1"/>
  <c r="AK207" i="29"/>
  <c r="AM207" i="29"/>
  <c r="AL207" i="29"/>
  <c r="W208" i="29"/>
  <c r="W209" i="29" s="1"/>
  <c r="M207" i="29"/>
  <c r="L207" i="29"/>
  <c r="Q208" i="29" s="1"/>
  <c r="AJ66" i="28"/>
  <c r="AH67" i="28"/>
  <c r="L206" i="28"/>
  <c r="Q207" i="28" s="1"/>
  <c r="M206" i="28"/>
  <c r="U207" i="28"/>
  <c r="AH12" i="20"/>
  <c r="AH13" i="20" s="1"/>
  <c r="M204" i="20"/>
  <c r="L204" i="20"/>
  <c r="Q205" i="20" s="1"/>
  <c r="U205" i="20"/>
  <c r="AG13" i="20"/>
  <c r="AM205" i="30"/>
  <c r="AL205" i="30"/>
  <c r="AK205" i="30"/>
  <c r="W206" i="30"/>
  <c r="L205" i="30"/>
  <c r="Q206" i="30" s="1"/>
  <c r="M205" i="30"/>
  <c r="L206" i="34"/>
  <c r="Q207" i="34" s="1"/>
  <c r="M206" i="34"/>
  <c r="U212" i="29" l="1"/>
  <c r="AM209" i="29"/>
  <c r="AL209" i="29"/>
  <c r="AK209" i="29"/>
  <c r="W210" i="29"/>
  <c r="L209" i="29"/>
  <c r="AK216" i="34"/>
  <c r="AM216" i="34"/>
  <c r="AL216" i="34"/>
  <c r="W217" i="34"/>
  <c r="L216" i="34"/>
  <c r="U217" i="34"/>
  <c r="AK219" i="35"/>
  <c r="AL219" i="35"/>
  <c r="AM219" i="35"/>
  <c r="W220" i="35"/>
  <c r="L213" i="35"/>
  <c r="U214" i="35"/>
  <c r="C207" i="32"/>
  <c r="S206" i="32"/>
  <c r="AD206" i="32" s="1"/>
  <c r="G208" i="30"/>
  <c r="C209" i="30"/>
  <c r="S208" i="30"/>
  <c r="AD208" i="30" s="1"/>
  <c r="H210" i="28"/>
  <c r="B210" i="28"/>
  <c r="H207" i="30"/>
  <c r="B207" i="30"/>
  <c r="C207" i="34"/>
  <c r="S206" i="34"/>
  <c r="AD206" i="34" s="1"/>
  <c r="G206" i="34"/>
  <c r="S206" i="33"/>
  <c r="AD206" i="33" s="1"/>
  <c r="C207" i="33"/>
  <c r="G206" i="29"/>
  <c r="F206" i="29"/>
  <c r="C207" i="29"/>
  <c r="S206" i="29"/>
  <c r="AD206" i="29" s="1"/>
  <c r="C207" i="20"/>
  <c r="S206" i="20"/>
  <c r="AD206" i="20" s="1"/>
  <c r="H205" i="34"/>
  <c r="B205" i="34"/>
  <c r="C208" i="35"/>
  <c r="G208" i="35" s="1"/>
  <c r="S207" i="35"/>
  <c r="AD207" i="35" s="1"/>
  <c r="G208" i="31"/>
  <c r="C209" i="31"/>
  <c r="B205" i="29"/>
  <c r="H205" i="29"/>
  <c r="C212" i="28"/>
  <c r="F211" i="28"/>
  <c r="G211" i="28"/>
  <c r="AH12" i="32"/>
  <c r="AG12" i="32"/>
  <c r="M207" i="32"/>
  <c r="L207" i="32"/>
  <c r="Q208" i="32" s="1"/>
  <c r="U208" i="32"/>
  <c r="AK207" i="33"/>
  <c r="AM207" i="33"/>
  <c r="AL207" i="33"/>
  <c r="W208" i="33"/>
  <c r="M205" i="33"/>
  <c r="L205" i="33"/>
  <c r="Q206" i="33" s="1"/>
  <c r="U206" i="33"/>
  <c r="Q209" i="35"/>
  <c r="Q210" i="35" s="1"/>
  <c r="Q211" i="35" s="1"/>
  <c r="Q212" i="35" s="1"/>
  <c r="Q213" i="35" s="1"/>
  <c r="Q214" i="35" s="1"/>
  <c r="H208" i="31"/>
  <c r="B208" i="31"/>
  <c r="B206" i="35"/>
  <c r="H206" i="35"/>
  <c r="S208" i="31"/>
  <c r="AD208" i="31" s="1"/>
  <c r="AK208" i="31"/>
  <c r="AG6" i="31" s="1"/>
  <c r="AG8" i="31" s="1"/>
  <c r="AM208" i="31"/>
  <c r="AI6" i="31" s="1"/>
  <c r="AL208" i="31"/>
  <c r="AH6" i="31" s="1"/>
  <c r="AH8" i="31" s="1"/>
  <c r="L208" i="31"/>
  <c r="M208" i="31"/>
  <c r="AK208" i="29"/>
  <c r="AM208" i="29"/>
  <c r="AL208" i="29"/>
  <c r="M208" i="29"/>
  <c r="L208" i="29"/>
  <c r="AJ67" i="28"/>
  <c r="AH68" i="28"/>
  <c r="L207" i="28"/>
  <c r="Q208" i="28" s="1"/>
  <c r="M207" i="28"/>
  <c r="U208" i="28"/>
  <c r="AH14" i="20"/>
  <c r="AH15" i="20" s="1"/>
  <c r="AG14" i="20"/>
  <c r="AG15" i="20" s="1"/>
  <c r="M205" i="20"/>
  <c r="L205" i="20"/>
  <c r="Q206" i="20" s="1"/>
  <c r="U206" i="20"/>
  <c r="AK206" i="30"/>
  <c r="AL206" i="30"/>
  <c r="AM206" i="30"/>
  <c r="W207" i="30"/>
  <c r="L206" i="30"/>
  <c r="Q207" i="30" s="1"/>
  <c r="M206" i="30"/>
  <c r="L207" i="34"/>
  <c r="Q208" i="34" s="1"/>
  <c r="M207" i="34"/>
  <c r="AM210" i="29" l="1"/>
  <c r="AL210" i="29"/>
  <c r="AK210" i="29"/>
  <c r="W211" i="29"/>
  <c r="L210" i="29"/>
  <c r="U213" i="29"/>
  <c r="AM217" i="34"/>
  <c r="AL217" i="34"/>
  <c r="AK217" i="34"/>
  <c r="W218" i="34"/>
  <c r="L217" i="34"/>
  <c r="U218" i="34"/>
  <c r="AM220" i="35"/>
  <c r="AK220" i="35"/>
  <c r="AL220" i="35"/>
  <c r="W221" i="35"/>
  <c r="L214" i="35"/>
  <c r="U215" i="35"/>
  <c r="H211" i="28"/>
  <c r="B211" i="28"/>
  <c r="C209" i="35"/>
  <c r="G209" i="35" s="1"/>
  <c r="S208" i="35"/>
  <c r="AD208" i="35" s="1"/>
  <c r="S207" i="20"/>
  <c r="AD207" i="20" s="1"/>
  <c r="C208" i="20"/>
  <c r="H206" i="29"/>
  <c r="B206" i="29"/>
  <c r="G209" i="30"/>
  <c r="C210" i="30"/>
  <c r="C211" i="30" s="1"/>
  <c r="C212" i="30" s="1"/>
  <c r="C213" i="30" s="1"/>
  <c r="C214" i="30" s="1"/>
  <c r="C215" i="30" s="1"/>
  <c r="C216" i="30" s="1"/>
  <c r="C217" i="30" s="1"/>
  <c r="C218" i="30" s="1"/>
  <c r="C219" i="30" s="1"/>
  <c r="C220" i="30" s="1"/>
  <c r="C221" i="30" s="1"/>
  <c r="C222" i="30" s="1"/>
  <c r="C223" i="30" s="1"/>
  <c r="C224" i="30" s="1"/>
  <c r="C225" i="30" s="1"/>
  <c r="C226" i="30" s="1"/>
  <c r="C227" i="30" s="1"/>
  <c r="C228" i="30" s="1"/>
  <c r="C229" i="30" s="1"/>
  <c r="C230" i="30" s="1"/>
  <c r="C231" i="30" s="1"/>
  <c r="C232" i="30" s="1"/>
  <c r="C233" i="30" s="1"/>
  <c r="C234" i="30" s="1"/>
  <c r="C235" i="30" s="1"/>
  <c r="C236" i="30" s="1"/>
  <c r="C237" i="30" s="1"/>
  <c r="C210" i="31"/>
  <c r="S209" i="31"/>
  <c r="AD209" i="31" s="1"/>
  <c r="S207" i="33"/>
  <c r="AD207" i="33" s="1"/>
  <c r="C208" i="33"/>
  <c r="H208" i="30"/>
  <c r="B208" i="30"/>
  <c r="F212" i="28"/>
  <c r="C213" i="28"/>
  <c r="G212" i="28"/>
  <c r="F207" i="29"/>
  <c r="S207" i="29"/>
  <c r="AD207" i="29" s="1"/>
  <c r="G207" i="29"/>
  <c r="C208" i="29"/>
  <c r="S207" i="34"/>
  <c r="AD207" i="34" s="1"/>
  <c r="C208" i="34"/>
  <c r="G207" i="34"/>
  <c r="B206" i="34"/>
  <c r="H206" i="34"/>
  <c r="C208" i="32"/>
  <c r="S207" i="32"/>
  <c r="AD207" i="32" s="1"/>
  <c r="AG13" i="32"/>
  <c r="AG14" i="32" s="1"/>
  <c r="M208" i="32"/>
  <c r="L208" i="32"/>
  <c r="AH13" i="32"/>
  <c r="AM208" i="33"/>
  <c r="AI6" i="33" s="1"/>
  <c r="AL208" i="33"/>
  <c r="AH6" i="33" s="1"/>
  <c r="AH8" i="33" s="1"/>
  <c r="AK208" i="33"/>
  <c r="AG6" i="33" s="1"/>
  <c r="AG8" i="33" s="1"/>
  <c r="M206" i="33"/>
  <c r="L206" i="33"/>
  <c r="Q207" i="33" s="1"/>
  <c r="U207" i="33"/>
  <c r="G209" i="31"/>
  <c r="H207" i="35"/>
  <c r="B207" i="35"/>
  <c r="Q209" i="31"/>
  <c r="Q210" i="31" s="1"/>
  <c r="Q211" i="31" s="1"/>
  <c r="Q212" i="31" s="1"/>
  <c r="Q213" i="31" s="1"/>
  <c r="Q214" i="31" s="1"/>
  <c r="Q215" i="31" s="1"/>
  <c r="Q216" i="31" s="1"/>
  <c r="Q217" i="31" s="1"/>
  <c r="Q218" i="31" s="1"/>
  <c r="Q219" i="31" s="1"/>
  <c r="Q220" i="31" s="1"/>
  <c r="Q221" i="31" s="1"/>
  <c r="Q222" i="31" s="1"/>
  <c r="Q223" i="31" s="1"/>
  <c r="Q224" i="31" s="1"/>
  <c r="Q225" i="31" s="1"/>
  <c r="Q226" i="31" s="1"/>
  <c r="Q227" i="31" s="1"/>
  <c r="Q228" i="31" s="1"/>
  <c r="Q229" i="31" s="1"/>
  <c r="Q230" i="31" s="1"/>
  <c r="Q231" i="31" s="1"/>
  <c r="Q232" i="31" s="1"/>
  <c r="Q233" i="31" s="1"/>
  <c r="Q234" i="31" s="1"/>
  <c r="Q235" i="31" s="1"/>
  <c r="Q236" i="31" s="1"/>
  <c r="Q237" i="31" s="1"/>
  <c r="Q238" i="31" s="1"/>
  <c r="Q239" i="31" s="1"/>
  <c r="Q240" i="31" s="1"/>
  <c r="Q241" i="31" s="1"/>
  <c r="Q242" i="31" s="1"/>
  <c r="Q243" i="31" s="1"/>
  <c r="Q244" i="31" s="1"/>
  <c r="Q245" i="31" s="1"/>
  <c r="Q246" i="31" s="1"/>
  <c r="Q247" i="31" s="1"/>
  <c r="Q248" i="31" s="1"/>
  <c r="Q249" i="31" s="1"/>
  <c r="Q250" i="31" s="1"/>
  <c r="Q251" i="31" s="1"/>
  <c r="Q252" i="31" s="1"/>
  <c r="Q253" i="31" s="1"/>
  <c r="Q254" i="31" s="1"/>
  <c r="Q255" i="31" s="1"/>
  <c r="Q256" i="31" s="1"/>
  <c r="Q257" i="31" s="1"/>
  <c r="Q258" i="31" s="1"/>
  <c r="Q259" i="31" s="1"/>
  <c r="Q260" i="31" s="1"/>
  <c r="Q261" i="31" s="1"/>
  <c r="Q262" i="31" s="1"/>
  <c r="Q263" i="31" s="1"/>
  <c r="Q264" i="31" s="1"/>
  <c r="Q265" i="31" s="1"/>
  <c r="Q266" i="31" s="1"/>
  <c r="Q267" i="31" s="1"/>
  <c r="Q268" i="31" s="1"/>
  <c r="Q269" i="31" s="1"/>
  <c r="Q270" i="31" s="1"/>
  <c r="Q271" i="31" s="1"/>
  <c r="Q272" i="31" s="1"/>
  <c r="Q273" i="31" s="1"/>
  <c r="Q274" i="31" s="1"/>
  <c r="Q275" i="31" s="1"/>
  <c r="AQ33" i="31" s="1"/>
  <c r="V3" i="31"/>
  <c r="AG3" i="31"/>
  <c r="AG5" i="31"/>
  <c r="V5" i="31"/>
  <c r="V4" i="31"/>
  <c r="AG4" i="31"/>
  <c r="AH9" i="31"/>
  <c r="AH10" i="31" s="1"/>
  <c r="AG9" i="31"/>
  <c r="Q209" i="29"/>
  <c r="Q210" i="29" s="1"/>
  <c r="Q211" i="29" s="1"/>
  <c r="AJ68" i="28"/>
  <c r="AH69" i="28"/>
  <c r="L208" i="28"/>
  <c r="M208" i="28"/>
  <c r="AJ15" i="20"/>
  <c r="AH16" i="20"/>
  <c r="AG16" i="20"/>
  <c r="L206" i="20"/>
  <c r="Q207" i="20" s="1"/>
  <c r="M206" i="20"/>
  <c r="U207" i="20"/>
  <c r="AK207" i="30"/>
  <c r="AM207" i="30"/>
  <c r="AL207" i="30"/>
  <c r="W208" i="30"/>
  <c r="L207" i="30"/>
  <c r="Q208" i="30" s="1"/>
  <c r="M207" i="30"/>
  <c r="AJ20" i="34"/>
  <c r="L208" i="34"/>
  <c r="M208" i="34"/>
  <c r="U214" i="29" l="1"/>
  <c r="AL211" i="29"/>
  <c r="AK211" i="29"/>
  <c r="AM211" i="29"/>
  <c r="W212" i="29"/>
  <c r="L211" i="29"/>
  <c r="AM218" i="34"/>
  <c r="AK218" i="34"/>
  <c r="AL218" i="34"/>
  <c r="W219" i="34"/>
  <c r="L218" i="34"/>
  <c r="U219" i="34"/>
  <c r="L215" i="35"/>
  <c r="U216" i="35"/>
  <c r="AK221" i="35"/>
  <c r="AM221" i="35"/>
  <c r="AL221" i="35"/>
  <c r="W222" i="35"/>
  <c r="Q215" i="35"/>
  <c r="H207" i="34"/>
  <c r="B207" i="34"/>
  <c r="C209" i="29"/>
  <c r="F208" i="29"/>
  <c r="S208" i="29"/>
  <c r="AD208" i="29" s="1"/>
  <c r="G208" i="29"/>
  <c r="H212" i="28"/>
  <c r="B212" i="28"/>
  <c r="C211" i="31"/>
  <c r="S210" i="31"/>
  <c r="AD210" i="31" s="1"/>
  <c r="C210" i="35"/>
  <c r="G210" i="35" s="1"/>
  <c r="S209" i="35"/>
  <c r="AD209" i="35" s="1"/>
  <c r="C209" i="32"/>
  <c r="C210" i="32" s="1"/>
  <c r="C211" i="32" s="1"/>
  <c r="C212" i="32" s="1"/>
  <c r="C213" i="32" s="1"/>
  <c r="C214" i="32" s="1"/>
  <c r="C215" i="32" s="1"/>
  <c r="C216" i="32" s="1"/>
  <c r="C217" i="32" s="1"/>
  <c r="C218" i="32" s="1"/>
  <c r="C219" i="32" s="1"/>
  <c r="C220" i="32" s="1"/>
  <c r="C221" i="32" s="1"/>
  <c r="C222" i="32" s="1"/>
  <c r="C223" i="32" s="1"/>
  <c r="C224" i="32" s="1"/>
  <c r="C225" i="32" s="1"/>
  <c r="C226" i="32" s="1"/>
  <c r="C227" i="32" s="1"/>
  <c r="C228" i="32" s="1"/>
  <c r="C229" i="32" s="1"/>
  <c r="C230" i="32" s="1"/>
  <c r="C231" i="32" s="1"/>
  <c r="C232" i="32" s="1"/>
  <c r="C233" i="32" s="1"/>
  <c r="C234" i="32" s="1"/>
  <c r="C235" i="32" s="1"/>
  <c r="C236" i="32" s="1"/>
  <c r="C237" i="32" s="1"/>
  <c r="S208" i="32"/>
  <c r="AD208" i="32" s="1"/>
  <c r="C209" i="34"/>
  <c r="S208" i="34"/>
  <c r="AD208" i="34" s="1"/>
  <c r="G208" i="34"/>
  <c r="H207" i="29"/>
  <c r="B207" i="29"/>
  <c r="C214" i="28"/>
  <c r="G213" i="28"/>
  <c r="F213" i="28"/>
  <c r="C209" i="33"/>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S208" i="33"/>
  <c r="AD208" i="33" s="1"/>
  <c r="S208" i="20"/>
  <c r="AD208" i="20" s="1"/>
  <c r="C209" i="20"/>
  <c r="C210" i="20" s="1"/>
  <c r="C211" i="20" s="1"/>
  <c r="C212" i="20" s="1"/>
  <c r="C213" i="20" s="1"/>
  <c r="C214" i="20" s="1"/>
  <c r="C215" i="20" s="1"/>
  <c r="C216" i="20" s="1"/>
  <c r="C217" i="20" s="1"/>
  <c r="C218" i="20" s="1"/>
  <c r="C219" i="20" s="1"/>
  <c r="C220" i="20" s="1"/>
  <c r="C221" i="20" s="1"/>
  <c r="C222" i="20" s="1"/>
  <c r="C223" i="20" s="1"/>
  <c r="C224" i="20" s="1"/>
  <c r="C225" i="20" s="1"/>
  <c r="C226" i="20" s="1"/>
  <c r="C227" i="20" s="1"/>
  <c r="C228" i="20" s="1"/>
  <c r="C229" i="20" s="1"/>
  <c r="C230" i="20" s="1"/>
  <c r="C231" i="20" s="1"/>
  <c r="C232" i="20" s="1"/>
  <c r="C233" i="20" s="1"/>
  <c r="C234" i="20" s="1"/>
  <c r="C235" i="20" s="1"/>
  <c r="C236" i="20" s="1"/>
  <c r="C237" i="20" s="1"/>
  <c r="H209" i="30"/>
  <c r="B209" i="30"/>
  <c r="U3" i="30"/>
  <c r="U5" i="30"/>
  <c r="U4" i="30"/>
  <c r="AH14" i="32"/>
  <c r="AJ14" i="32" s="1"/>
  <c r="AJ13" i="32"/>
  <c r="AG15" i="32"/>
  <c r="AG16" i="32" s="1"/>
  <c r="AG17" i="32" s="1"/>
  <c r="Q209" i="32"/>
  <c r="Q210" i="32" s="1"/>
  <c r="Q211" i="32" s="1"/>
  <c r="Q212" i="32" s="1"/>
  <c r="Q213" i="32" s="1"/>
  <c r="Q214" i="32" s="1"/>
  <c r="Q215" i="32" s="1"/>
  <c r="Q216" i="32" s="1"/>
  <c r="Q217" i="32" s="1"/>
  <c r="Q218" i="32" s="1"/>
  <c r="Q219" i="32" s="1"/>
  <c r="Q220" i="32" s="1"/>
  <c r="Q221" i="32" s="1"/>
  <c r="Q222" i="32" s="1"/>
  <c r="Q223" i="32" s="1"/>
  <c r="Q224" i="32" s="1"/>
  <c r="Q225" i="32" s="1"/>
  <c r="Q226" i="32" s="1"/>
  <c r="Q227" i="32" s="1"/>
  <c r="Q228" i="32" s="1"/>
  <c r="Q229" i="32" s="1"/>
  <c r="Q230" i="32" s="1"/>
  <c r="Q231" i="32" s="1"/>
  <c r="Q232" i="32" s="1"/>
  <c r="Q233" i="32" s="1"/>
  <c r="Q234" i="32" s="1"/>
  <c r="Q235" i="32" s="1"/>
  <c r="Q236" i="32" s="1"/>
  <c r="Q237" i="32" s="1"/>
  <c r="Q238" i="32" s="1"/>
  <c r="Q239" i="32" s="1"/>
  <c r="Q240" i="32" s="1"/>
  <c r="Q241" i="32" s="1"/>
  <c r="Q242" i="32" s="1"/>
  <c r="Q243" i="32" s="1"/>
  <c r="Q244" i="32" s="1"/>
  <c r="Q245" i="32" s="1"/>
  <c r="Q246" i="32" s="1"/>
  <c r="Q247" i="32" s="1"/>
  <c r="Q248" i="32" s="1"/>
  <c r="Q249" i="32" s="1"/>
  <c r="Q250" i="32" s="1"/>
  <c r="Q251" i="32" s="1"/>
  <c r="Q252" i="32" s="1"/>
  <c r="Q253" i="32" s="1"/>
  <c r="Q254" i="32" s="1"/>
  <c r="Q255" i="32" s="1"/>
  <c r="Q256" i="32" s="1"/>
  <c r="Q257" i="32" s="1"/>
  <c r="Q258" i="32" s="1"/>
  <c r="Q259" i="32" s="1"/>
  <c r="Q260" i="32" s="1"/>
  <c r="Q261" i="32" s="1"/>
  <c r="Q262" i="32" s="1"/>
  <c r="Q263" i="32" s="1"/>
  <c r="Q264" i="32" s="1"/>
  <c r="Q265" i="32" s="1"/>
  <c r="Q266" i="32" s="1"/>
  <c r="Q267" i="32" s="1"/>
  <c r="Q268" i="32" s="1"/>
  <c r="Q269" i="32" s="1"/>
  <c r="Q270" i="32" s="1"/>
  <c r="Q271" i="32" s="1"/>
  <c r="Q272" i="32" s="1"/>
  <c r="Q273" i="32" s="1"/>
  <c r="Q274" i="32" s="1"/>
  <c r="Q275" i="32" s="1"/>
  <c r="AQ33" i="32" s="1"/>
  <c r="AG4" i="32"/>
  <c r="V4" i="32"/>
  <c r="AG3" i="32"/>
  <c r="AG5" i="32"/>
  <c r="V3" i="32"/>
  <c r="V5" i="32"/>
  <c r="AH15" i="32"/>
  <c r="L207" i="33"/>
  <c r="Q208" i="33" s="1"/>
  <c r="M207" i="33"/>
  <c r="U208" i="33"/>
  <c r="AG9" i="33"/>
  <c r="AG10" i="33" s="1"/>
  <c r="AH9" i="33"/>
  <c r="AH10" i="33" s="1"/>
  <c r="AH11" i="33" s="1"/>
  <c r="H209" i="31"/>
  <c r="B209" i="31"/>
  <c r="G210" i="31"/>
  <c r="B208" i="35"/>
  <c r="H208" i="35"/>
  <c r="AJ10" i="31"/>
  <c r="AH11" i="31"/>
  <c r="AJ11" i="31" s="1"/>
  <c r="AS20" i="31"/>
  <c r="AV20" i="31"/>
  <c r="AG10" i="31"/>
  <c r="AG11" i="31" s="1"/>
  <c r="AV19" i="31"/>
  <c r="AS19" i="31"/>
  <c r="AV18" i="31"/>
  <c r="AS18" i="31"/>
  <c r="AQ35" i="31"/>
  <c r="AQ37" i="31"/>
  <c r="Q209" i="28"/>
  <c r="Q210" i="28" s="1"/>
  <c r="Q211" i="28" s="1"/>
  <c r="Q212" i="28" s="1"/>
  <c r="Q213" i="28" s="1"/>
  <c r="Q214" i="28" s="1"/>
  <c r="Q215" i="28" s="1"/>
  <c r="Q216" i="28" s="1"/>
  <c r="Q217" i="28" s="1"/>
  <c r="Q218" i="28" s="1"/>
  <c r="Q219" i="28" s="1"/>
  <c r="Q220" i="28" s="1"/>
  <c r="Q221" i="28" s="1"/>
  <c r="Q222" i="28" s="1"/>
  <c r="Q223" i="28" s="1"/>
  <c r="Q224" i="28" s="1"/>
  <c r="Q225" i="28" s="1"/>
  <c r="Q226" i="28" s="1"/>
  <c r="Q227" i="28" s="1"/>
  <c r="Q228" i="28" s="1"/>
  <c r="Q229" i="28" s="1"/>
  <c r="Q230" i="28" s="1"/>
  <c r="Q231" i="28" s="1"/>
  <c r="Q232" i="28" s="1"/>
  <c r="Q233" i="28" s="1"/>
  <c r="Q234" i="28" s="1"/>
  <c r="Q235" i="28" s="1"/>
  <c r="Q236" i="28" s="1"/>
  <c r="Q237" i="28" s="1"/>
  <c r="Q238" i="28" s="1"/>
  <c r="Q239" i="28" s="1"/>
  <c r="Q240" i="28" s="1"/>
  <c r="Q241" i="28" s="1"/>
  <c r="Q242" i="28" s="1"/>
  <c r="Q243" i="28" s="1"/>
  <c r="Q244" i="28" s="1"/>
  <c r="Q245" i="28" s="1"/>
  <c r="Q246" i="28" s="1"/>
  <c r="Q247" i="28" s="1"/>
  <c r="Q248" i="28" s="1"/>
  <c r="Q249" i="28" s="1"/>
  <c r="Q250" i="28" s="1"/>
  <c r="Q251" i="28" s="1"/>
  <c r="Q252" i="28" s="1"/>
  <c r="Q253" i="28" s="1"/>
  <c r="Q254" i="28" s="1"/>
  <c r="Q255" i="28" s="1"/>
  <c r="Q256" i="28" s="1"/>
  <c r="Q257" i="28" s="1"/>
  <c r="Q258" i="28" s="1"/>
  <c r="Q259" i="28" s="1"/>
  <c r="Q260" i="28" s="1"/>
  <c r="Q261" i="28" s="1"/>
  <c r="Q262" i="28" s="1"/>
  <c r="Q263" i="28" s="1"/>
  <c r="Q264" i="28" s="1"/>
  <c r="Q265" i="28" s="1"/>
  <c r="Q266" i="28" s="1"/>
  <c r="Q267" i="28" s="1"/>
  <c r="Q268" i="28" s="1"/>
  <c r="Q269" i="28" s="1"/>
  <c r="Q270" i="28" s="1"/>
  <c r="Q271" i="28" s="1"/>
  <c r="Q272" i="28" s="1"/>
  <c r="Q273" i="28" s="1"/>
  <c r="Q274" i="28" s="1"/>
  <c r="Q275" i="28" s="1"/>
  <c r="V5" i="28"/>
  <c r="V4" i="28"/>
  <c r="AG4" i="28"/>
  <c r="AG5" i="28"/>
  <c r="V3" i="28"/>
  <c r="AG3" i="28"/>
  <c r="AJ69" i="28"/>
  <c r="AH70" i="28"/>
  <c r="AG17" i="20"/>
  <c r="AJ16" i="20"/>
  <c r="AH17" i="20"/>
  <c r="L207" i="20"/>
  <c r="Q208" i="20" s="1"/>
  <c r="M207" i="20"/>
  <c r="U208" i="20"/>
  <c r="AL208" i="30"/>
  <c r="AH6" i="30" s="1"/>
  <c r="AH8" i="30" s="1"/>
  <c r="AK208" i="30"/>
  <c r="AG6" i="30" s="1"/>
  <c r="AG8" i="30" s="1"/>
  <c r="AM208" i="30"/>
  <c r="AI6" i="30" s="1"/>
  <c r="L208" i="30"/>
  <c r="M208" i="30"/>
  <c r="Q209" i="34"/>
  <c r="Q210" i="34" s="1"/>
  <c r="Q211" i="34" s="1"/>
  <c r="Q212" i="34" s="1"/>
  <c r="Q213" i="34" s="1"/>
  <c r="Q214" i="34" s="1"/>
  <c r="Q215" i="34" s="1"/>
  <c r="Q216" i="34" s="1"/>
  <c r="Q217" i="34" s="1"/>
  <c r="Q218" i="34" s="1"/>
  <c r="Q219" i="34" s="1"/>
  <c r="AJ21" i="34"/>
  <c r="AM212" i="29" l="1"/>
  <c r="AL212" i="29"/>
  <c r="AK212" i="29"/>
  <c r="W213" i="29"/>
  <c r="L212" i="29"/>
  <c r="U215" i="29"/>
  <c r="Q212" i="29"/>
  <c r="Q213" i="29" s="1"/>
  <c r="AM219" i="34"/>
  <c r="AK219" i="34"/>
  <c r="AL219" i="34"/>
  <c r="W220" i="34"/>
  <c r="L219" i="34"/>
  <c r="Q220" i="34" s="1"/>
  <c r="U220" i="34"/>
  <c r="Q216" i="35"/>
  <c r="AL222" i="35"/>
  <c r="AK222" i="35"/>
  <c r="AM222" i="35"/>
  <c r="W223" i="35"/>
  <c r="L216" i="35"/>
  <c r="U217" i="35"/>
  <c r="AS11" i="30"/>
  <c r="J12" i="19" s="1"/>
  <c r="AV11" i="30"/>
  <c r="AS12" i="30"/>
  <c r="J13" i="19" s="1"/>
  <c r="AV12" i="30"/>
  <c r="S209" i="34"/>
  <c r="AD209" i="34" s="1"/>
  <c r="C210" i="34"/>
  <c r="G209" i="34"/>
  <c r="C211" i="35"/>
  <c r="G211" i="35" s="1"/>
  <c r="S210" i="35"/>
  <c r="AD210" i="35" s="1"/>
  <c r="S209" i="29"/>
  <c r="AD209" i="29" s="1"/>
  <c r="F209" i="29"/>
  <c r="C210" i="29"/>
  <c r="G209" i="29"/>
  <c r="AS10" i="30"/>
  <c r="J11" i="19" s="1"/>
  <c r="AV10" i="30"/>
  <c r="AU10" i="30" s="1"/>
  <c r="AT10" i="30" s="1"/>
  <c r="H213" i="28"/>
  <c r="B213" i="28"/>
  <c r="H208" i="34"/>
  <c r="B208" i="34"/>
  <c r="H208" i="29"/>
  <c r="B208" i="29"/>
  <c r="F214" i="28"/>
  <c r="G214" i="28"/>
  <c r="C215" i="28"/>
  <c r="C212" i="31"/>
  <c r="S211" i="31"/>
  <c r="AD211" i="31" s="1"/>
  <c r="AQ37" i="32"/>
  <c r="AQ35" i="32"/>
  <c r="AS20" i="32"/>
  <c r="AV20" i="32"/>
  <c r="AV19" i="32"/>
  <c r="AS19" i="32"/>
  <c r="AJ15" i="32"/>
  <c r="AH16" i="32"/>
  <c r="AG18" i="32"/>
  <c r="AS18" i="32"/>
  <c r="AV18" i="32"/>
  <c r="M208" i="33"/>
  <c r="L208" i="33"/>
  <c r="AH12" i="33"/>
  <c r="AG11" i="33"/>
  <c r="H210" i="31"/>
  <c r="B210" i="31"/>
  <c r="G211" i="31"/>
  <c r="H209" i="35"/>
  <c r="B209" i="35"/>
  <c r="AS27" i="31"/>
  <c r="D22" i="36" s="1"/>
  <c r="D22" i="19"/>
  <c r="AV27" i="31"/>
  <c r="AU19" i="31"/>
  <c r="AU18" i="31"/>
  <c r="AV26" i="31"/>
  <c r="AS26" i="31"/>
  <c r="D21" i="36" s="1"/>
  <c r="D21" i="19"/>
  <c r="AG12" i="31"/>
  <c r="AG13" i="31" s="1"/>
  <c r="AU20" i="31"/>
  <c r="AV28" i="31"/>
  <c r="AH12" i="31"/>
  <c r="D23" i="19"/>
  <c r="AS28" i="31"/>
  <c r="D23" i="36" s="1"/>
  <c r="AJ12" i="29"/>
  <c r="AJ11" i="29"/>
  <c r="AS19" i="28"/>
  <c r="AV19" i="28"/>
  <c r="AJ70" i="28"/>
  <c r="AH71" i="28"/>
  <c r="AV18" i="28"/>
  <c r="AS18" i="28"/>
  <c r="AV20" i="28"/>
  <c r="AS20" i="28"/>
  <c r="AQ33" i="28"/>
  <c r="AQ35" i="28"/>
  <c r="AQ37" i="28"/>
  <c r="L208" i="20"/>
  <c r="M208" i="20"/>
  <c r="AJ17" i="20"/>
  <c r="AH18" i="20"/>
  <c r="AG18" i="20"/>
  <c r="Q209" i="30"/>
  <c r="Q210" i="30" s="1"/>
  <c r="Q211" i="30" s="1"/>
  <c r="Q212" i="30" s="1"/>
  <c r="Q213" i="30" s="1"/>
  <c r="Q214" i="30" s="1"/>
  <c r="Q215" i="30" s="1"/>
  <c r="Q216" i="30" s="1"/>
  <c r="Q217" i="30" s="1"/>
  <c r="Q218" i="30" s="1"/>
  <c r="Q219" i="30" s="1"/>
  <c r="Q220" i="30" s="1"/>
  <c r="Q221" i="30" s="1"/>
  <c r="Q222" i="30" s="1"/>
  <c r="Q223" i="30" s="1"/>
  <c r="Q224" i="30" s="1"/>
  <c r="Q225" i="30" s="1"/>
  <c r="Q226" i="30" s="1"/>
  <c r="Q227" i="30" s="1"/>
  <c r="Q228" i="30" s="1"/>
  <c r="Q229" i="30" s="1"/>
  <c r="Q230" i="30" s="1"/>
  <c r="Q231" i="30" s="1"/>
  <c r="Q232" i="30" s="1"/>
  <c r="Q233" i="30" s="1"/>
  <c r="Q234" i="30" s="1"/>
  <c r="Q235" i="30" s="1"/>
  <c r="Q236" i="30" s="1"/>
  <c r="Q237" i="30" s="1"/>
  <c r="Q238" i="30" s="1"/>
  <c r="Q239" i="30" s="1"/>
  <c r="Q240" i="30" s="1"/>
  <c r="Q241" i="30" s="1"/>
  <c r="Q242" i="30" s="1"/>
  <c r="Q243" i="30" s="1"/>
  <c r="Q244" i="30" s="1"/>
  <c r="Q245" i="30" s="1"/>
  <c r="Q246" i="30" s="1"/>
  <c r="Q247" i="30" s="1"/>
  <c r="Q248" i="30" s="1"/>
  <c r="Q249" i="30" s="1"/>
  <c r="Q250" i="30" s="1"/>
  <c r="Q251" i="30" s="1"/>
  <c r="Q252" i="30" s="1"/>
  <c r="Q253" i="30" s="1"/>
  <c r="Q254" i="30" s="1"/>
  <c r="Q255" i="30" s="1"/>
  <c r="Q256" i="30" s="1"/>
  <c r="Q257" i="30" s="1"/>
  <c r="Q258" i="30" s="1"/>
  <c r="Q259" i="30" s="1"/>
  <c r="Q260" i="30" s="1"/>
  <c r="Q261" i="30" s="1"/>
  <c r="Q262" i="30" s="1"/>
  <c r="Q263" i="30" s="1"/>
  <c r="Q264" i="30" s="1"/>
  <c r="Q265" i="30" s="1"/>
  <c r="Q266" i="30" s="1"/>
  <c r="Q267" i="30" s="1"/>
  <c r="Q268" i="30" s="1"/>
  <c r="Q269" i="30" s="1"/>
  <c r="Q270" i="30" s="1"/>
  <c r="Q271" i="30" s="1"/>
  <c r="Q272" i="30" s="1"/>
  <c r="Q273" i="30" s="1"/>
  <c r="Q274" i="30" s="1"/>
  <c r="Q275" i="30" s="1"/>
  <c r="AG3" i="30"/>
  <c r="V3" i="30"/>
  <c r="AG5" i="30"/>
  <c r="V5" i="30"/>
  <c r="AG4" i="30"/>
  <c r="V4" i="30"/>
  <c r="AG9" i="30"/>
  <c r="AH9" i="30"/>
  <c r="AH10" i="30" s="1"/>
  <c r="AJ22" i="34"/>
  <c r="AM213" i="29" l="1"/>
  <c r="AL213" i="29"/>
  <c r="AK213" i="29"/>
  <c r="W214" i="29"/>
  <c r="L213" i="29"/>
  <c r="Q214" i="29" s="1"/>
  <c r="U216" i="29"/>
  <c r="AU12" i="30"/>
  <c r="AT12" i="30" s="1"/>
  <c r="AK220" i="34"/>
  <c r="AM220" i="34"/>
  <c r="AL220" i="34"/>
  <c r="W221" i="34"/>
  <c r="L220" i="34"/>
  <c r="U221" i="34"/>
  <c r="Q217" i="35"/>
  <c r="AL223" i="35"/>
  <c r="AM223" i="35"/>
  <c r="AK223" i="35"/>
  <c r="W224" i="35"/>
  <c r="L217" i="35"/>
  <c r="U218" i="35"/>
  <c r="H214" i="28"/>
  <c r="B214" i="28"/>
  <c r="H209" i="34"/>
  <c r="B209" i="34"/>
  <c r="K5" i="27"/>
  <c r="K12" i="19"/>
  <c r="S210" i="34"/>
  <c r="AD210" i="34" s="1"/>
  <c r="C211" i="34"/>
  <c r="G210" i="34"/>
  <c r="C213" i="31"/>
  <c r="S212" i="31"/>
  <c r="AD212" i="31" s="1"/>
  <c r="H209" i="29"/>
  <c r="B209" i="29"/>
  <c r="AU11" i="30"/>
  <c r="AT11" i="30" s="1"/>
  <c r="C216" i="28"/>
  <c r="G215" i="28"/>
  <c r="F215" i="28"/>
  <c r="S210" i="29"/>
  <c r="AD210" i="29" s="1"/>
  <c r="C211" i="29"/>
  <c r="F210" i="29"/>
  <c r="G210" i="29"/>
  <c r="C212" i="35"/>
  <c r="S211" i="35"/>
  <c r="AD211" i="35" s="1"/>
  <c r="I5" i="27"/>
  <c r="K13" i="19"/>
  <c r="AG19" i="32"/>
  <c r="AG20" i="32" s="1"/>
  <c r="AG21" i="32" s="1"/>
  <c r="AG22" i="32" s="1"/>
  <c r="AG23" i="32" s="1"/>
  <c r="AG24" i="32" s="1"/>
  <c r="AG25" i="32" s="1"/>
  <c r="AG26" i="32" s="1"/>
  <c r="AG27" i="32" s="1"/>
  <c r="AG28" i="32" s="1"/>
  <c r="AG29" i="32" s="1"/>
  <c r="AG30" i="32" s="1"/>
  <c r="AG31" i="32" s="1"/>
  <c r="AG32" i="32" s="1"/>
  <c r="AG33" i="32" s="1"/>
  <c r="AG34" i="32" s="1"/>
  <c r="AG35" i="32" s="1"/>
  <c r="AG36" i="32" s="1"/>
  <c r="AG37" i="32" s="1"/>
  <c r="AG38" i="32" s="1"/>
  <c r="AG39" i="32" s="1"/>
  <c r="AG40" i="32" s="1"/>
  <c r="AG41" i="32" s="1"/>
  <c r="AG42" i="32" s="1"/>
  <c r="AG43" i="32" s="1"/>
  <c r="AG44" i="32" s="1"/>
  <c r="AG45" i="32" s="1"/>
  <c r="AG46" i="32" s="1"/>
  <c r="AG47" i="32" s="1"/>
  <c r="AG48" i="32" s="1"/>
  <c r="AG49" i="32" s="1"/>
  <c r="AG50" i="32" s="1"/>
  <c r="AG51" i="32" s="1"/>
  <c r="AG52" i="32" s="1"/>
  <c r="AG53" i="32" s="1"/>
  <c r="AG54" i="32" s="1"/>
  <c r="AG55" i="32" s="1"/>
  <c r="AG56" i="32" s="1"/>
  <c r="AG57" i="32" s="1"/>
  <c r="AG58" i="32" s="1"/>
  <c r="AG59" i="32" s="1"/>
  <c r="AG60" i="32" s="1"/>
  <c r="AG61" i="32" s="1"/>
  <c r="AG62" i="32" s="1"/>
  <c r="AG63" i="32" s="1"/>
  <c r="AG64" i="32" s="1"/>
  <c r="AG65" i="32" s="1"/>
  <c r="AG66" i="32" s="1"/>
  <c r="AG67" i="32" s="1"/>
  <c r="AG68" i="32" s="1"/>
  <c r="AG69" i="32" s="1"/>
  <c r="AG70" i="32" s="1"/>
  <c r="AG71" i="32" s="1"/>
  <c r="AG72" i="32" s="1"/>
  <c r="AG73" i="32" s="1"/>
  <c r="AG74" i="32" s="1"/>
  <c r="AG75" i="32" s="1"/>
  <c r="AG76" i="32" s="1"/>
  <c r="AG77" i="32" s="1"/>
  <c r="AG78" i="32" s="1"/>
  <c r="AG79" i="32" s="1"/>
  <c r="AG80" i="32" s="1"/>
  <c r="AG81" i="32" s="1"/>
  <c r="AG82" i="32" s="1"/>
  <c r="AG83" i="32" s="1"/>
  <c r="AG84" i="32" s="1"/>
  <c r="AG85" i="32" s="1"/>
  <c r="AG86" i="32" s="1"/>
  <c r="AG87" i="32" s="1"/>
  <c r="AG88" i="32" s="1"/>
  <c r="AG89" i="32" s="1"/>
  <c r="AG90" i="32" s="1"/>
  <c r="AG91" i="32" s="1"/>
  <c r="AG92" i="32" s="1"/>
  <c r="AG93" i="32" s="1"/>
  <c r="AG94" i="32" s="1"/>
  <c r="AG95" i="32" s="1"/>
  <c r="AG96" i="32" s="1"/>
  <c r="AG97" i="32" s="1"/>
  <c r="AG98" i="32" s="1"/>
  <c r="AG99" i="32" s="1"/>
  <c r="AG100" i="32" s="1"/>
  <c r="AG101" i="32" s="1"/>
  <c r="AG102" i="32" s="1"/>
  <c r="AG103" i="32" s="1"/>
  <c r="AG104" i="32" s="1"/>
  <c r="AG105" i="32" s="1"/>
  <c r="AG106" i="32" s="1"/>
  <c r="AG107" i="32" s="1"/>
  <c r="AG108" i="32" s="1"/>
  <c r="AG109" i="32" s="1"/>
  <c r="AG110" i="32" s="1"/>
  <c r="AG111" i="32" s="1"/>
  <c r="AG112" i="32" s="1"/>
  <c r="AG113" i="32" s="1"/>
  <c r="AG114" i="32" s="1"/>
  <c r="AG115" i="32" s="1"/>
  <c r="AG116" i="32" s="1"/>
  <c r="AG117" i="32" s="1"/>
  <c r="AG118" i="32" s="1"/>
  <c r="AG119" i="32" s="1"/>
  <c r="AG120" i="32" s="1"/>
  <c r="AG121" i="32" s="1"/>
  <c r="AG122" i="32" s="1"/>
  <c r="AG123" i="32" s="1"/>
  <c r="AG124" i="32" s="1"/>
  <c r="AG125" i="32" s="1"/>
  <c r="AG126" i="32" s="1"/>
  <c r="AG127" i="32" s="1"/>
  <c r="AG128" i="32" s="1"/>
  <c r="AG129" i="32" s="1"/>
  <c r="AG130" i="32" s="1"/>
  <c r="AG131" i="32" s="1"/>
  <c r="AG132" i="32" s="1"/>
  <c r="AG133" i="32" s="1"/>
  <c r="AG134" i="32" s="1"/>
  <c r="AG135" i="32" s="1"/>
  <c r="AG136" i="32" s="1"/>
  <c r="AG137" i="32" s="1"/>
  <c r="AG138" i="32" s="1"/>
  <c r="AG139" i="32" s="1"/>
  <c r="AG140" i="32" s="1"/>
  <c r="AG141" i="32" s="1"/>
  <c r="AG142" i="32" s="1"/>
  <c r="AG143" i="32" s="1"/>
  <c r="AG144" i="32" s="1"/>
  <c r="AG145" i="32" s="1"/>
  <c r="AG146" i="32" s="1"/>
  <c r="AG147" i="32" s="1"/>
  <c r="AG148" i="32" s="1"/>
  <c r="AG149" i="32" s="1"/>
  <c r="AG150" i="32" s="1"/>
  <c r="AG151" i="32" s="1"/>
  <c r="AG152" i="32" s="1"/>
  <c r="AG153" i="32" s="1"/>
  <c r="AG154" i="32" s="1"/>
  <c r="AG155" i="32" s="1"/>
  <c r="AG156" i="32" s="1"/>
  <c r="AG157" i="32" s="1"/>
  <c r="AG158" i="32" s="1"/>
  <c r="AG159" i="32" s="1"/>
  <c r="AG160" i="32" s="1"/>
  <c r="AG161" i="32" s="1"/>
  <c r="AG162" i="32" s="1"/>
  <c r="AG163" i="32" s="1"/>
  <c r="AG164" i="32" s="1"/>
  <c r="AG165" i="32" s="1"/>
  <c r="AG166" i="32" s="1"/>
  <c r="AG167" i="32" s="1"/>
  <c r="AG168" i="32" s="1"/>
  <c r="AG169" i="32" s="1"/>
  <c r="AG170" i="32" s="1"/>
  <c r="AG171" i="32" s="1"/>
  <c r="AG172" i="32" s="1"/>
  <c r="AG173" i="32" s="1"/>
  <c r="AG174" i="32" s="1"/>
  <c r="AG175" i="32" s="1"/>
  <c r="AG176" i="32" s="1"/>
  <c r="AG177" i="32" s="1"/>
  <c r="AG178" i="32" s="1"/>
  <c r="AG179" i="32" s="1"/>
  <c r="AG180" i="32" s="1"/>
  <c r="AG181" i="32" s="1"/>
  <c r="AG182" i="32" s="1"/>
  <c r="AG183" i="32" s="1"/>
  <c r="AG184" i="32" s="1"/>
  <c r="AG185" i="32" s="1"/>
  <c r="AG186" i="32" s="1"/>
  <c r="AG187" i="32" s="1"/>
  <c r="AG188" i="32" s="1"/>
  <c r="AG189" i="32" s="1"/>
  <c r="AG190" i="32" s="1"/>
  <c r="AG191" i="32" s="1"/>
  <c r="AG192" i="32" s="1"/>
  <c r="AG193" i="32" s="1"/>
  <c r="AG194" i="32" s="1"/>
  <c r="AG195" i="32" s="1"/>
  <c r="AG196" i="32" s="1"/>
  <c r="AG197" i="32" s="1"/>
  <c r="AG198" i="32" s="1"/>
  <c r="AG199" i="32" s="1"/>
  <c r="AG200" i="32" s="1"/>
  <c r="AG201" i="32" s="1"/>
  <c r="AG202" i="32" s="1"/>
  <c r="AG203" i="32" s="1"/>
  <c r="AG204" i="32" s="1"/>
  <c r="AG205" i="32" s="1"/>
  <c r="AG206" i="32" s="1"/>
  <c r="AG207" i="32" s="1"/>
  <c r="AG208" i="32" s="1"/>
  <c r="AG209" i="32" s="1"/>
  <c r="AG210" i="32" s="1"/>
  <c r="AG211" i="32" s="1"/>
  <c r="AG212" i="32" s="1"/>
  <c r="AG213" i="32" s="1"/>
  <c r="AG214" i="32" s="1"/>
  <c r="AG215" i="32" s="1"/>
  <c r="AG216" i="32" s="1"/>
  <c r="AG217" i="32" s="1"/>
  <c r="AG218" i="32" s="1"/>
  <c r="AG219" i="32" s="1"/>
  <c r="AG220" i="32" s="1"/>
  <c r="AG221" i="32" s="1"/>
  <c r="AG222" i="32" s="1"/>
  <c r="AG223" i="32" s="1"/>
  <c r="AG224" i="32" s="1"/>
  <c r="AG225" i="32" s="1"/>
  <c r="AG226" i="32" s="1"/>
  <c r="AG227" i="32" s="1"/>
  <c r="AG228" i="32" s="1"/>
  <c r="AG229" i="32" s="1"/>
  <c r="AG230" i="32" s="1"/>
  <c r="AG231" i="32" s="1"/>
  <c r="AG232" i="32" s="1"/>
  <c r="AG233" i="32" s="1"/>
  <c r="AG234" i="32" s="1"/>
  <c r="AG235" i="32" s="1"/>
  <c r="AG236" i="32" s="1"/>
  <c r="AG237" i="32" s="1"/>
  <c r="AU18" i="32"/>
  <c r="AV26" i="32"/>
  <c r="AS26" i="32"/>
  <c r="D26" i="36" s="1"/>
  <c r="D26" i="19"/>
  <c r="AJ16" i="32"/>
  <c r="AH17" i="32"/>
  <c r="AS28" i="32"/>
  <c r="D28" i="36" s="1"/>
  <c r="D28" i="19"/>
  <c r="AS27" i="32"/>
  <c r="D27" i="36" s="1"/>
  <c r="D27" i="19"/>
  <c r="AV27" i="32"/>
  <c r="AU19" i="32"/>
  <c r="AV28" i="32"/>
  <c r="AU20" i="32"/>
  <c r="AG12" i="33"/>
  <c r="Q209" i="33"/>
  <c r="Q210" i="33" s="1"/>
  <c r="Q211" i="33" s="1"/>
  <c r="Q212" i="33" s="1"/>
  <c r="Q213" i="33" s="1"/>
  <c r="Q214" i="33" s="1"/>
  <c r="Q215" i="33" s="1"/>
  <c r="Q216" i="33" s="1"/>
  <c r="Q217" i="33" s="1"/>
  <c r="Q218" i="33" s="1"/>
  <c r="Q219" i="33" s="1"/>
  <c r="Q220" i="33" s="1"/>
  <c r="Q221" i="33" s="1"/>
  <c r="Q222" i="33" s="1"/>
  <c r="Q223" i="33" s="1"/>
  <c r="Q224" i="33" s="1"/>
  <c r="Q225" i="33" s="1"/>
  <c r="Q226" i="33" s="1"/>
  <c r="Q227" i="33" s="1"/>
  <c r="Q228" i="33" s="1"/>
  <c r="Q229" i="33" s="1"/>
  <c r="Q230" i="33" s="1"/>
  <c r="Q231" i="33" s="1"/>
  <c r="Q232" i="33" s="1"/>
  <c r="Q233" i="33" s="1"/>
  <c r="Q234" i="33" s="1"/>
  <c r="Q235" i="33" s="1"/>
  <c r="Q236" i="33" s="1"/>
  <c r="Q237" i="33" s="1"/>
  <c r="Q238" i="33" s="1"/>
  <c r="Q239" i="33" s="1"/>
  <c r="Q240" i="33" s="1"/>
  <c r="Q241" i="33" s="1"/>
  <c r="Q242" i="33" s="1"/>
  <c r="Q243" i="33" s="1"/>
  <c r="Q244" i="33" s="1"/>
  <c r="Q245" i="33" s="1"/>
  <c r="Q246" i="33" s="1"/>
  <c r="Q247" i="33" s="1"/>
  <c r="Q248" i="33" s="1"/>
  <c r="Q249" i="33" s="1"/>
  <c r="Q250" i="33" s="1"/>
  <c r="Q251" i="33" s="1"/>
  <c r="Q252" i="33" s="1"/>
  <c r="Q253" i="33" s="1"/>
  <c r="Q254" i="33" s="1"/>
  <c r="Q255" i="33" s="1"/>
  <c r="Q256" i="33" s="1"/>
  <c r="Q257" i="33" s="1"/>
  <c r="Q258" i="33" s="1"/>
  <c r="Q259" i="33" s="1"/>
  <c r="Q260" i="33" s="1"/>
  <c r="Q261" i="33" s="1"/>
  <c r="Q262" i="33" s="1"/>
  <c r="Q263" i="33" s="1"/>
  <c r="Q264" i="33" s="1"/>
  <c r="Q265" i="33" s="1"/>
  <c r="Q266" i="33" s="1"/>
  <c r="Q267" i="33" s="1"/>
  <c r="Q268" i="33" s="1"/>
  <c r="Q269" i="33" s="1"/>
  <c r="Q270" i="33" s="1"/>
  <c r="Q271" i="33" s="1"/>
  <c r="Q272" i="33" s="1"/>
  <c r="Q273" i="33" s="1"/>
  <c r="Q274" i="33" s="1"/>
  <c r="Q275" i="33" s="1"/>
  <c r="V3" i="33"/>
  <c r="V5" i="33"/>
  <c r="AG4" i="33"/>
  <c r="AG3" i="33"/>
  <c r="AG5" i="33"/>
  <c r="V4" i="33"/>
  <c r="AG13" i="33"/>
  <c r="AH13" i="33"/>
  <c r="E23" i="36"/>
  <c r="S8" i="27"/>
  <c r="V8" i="27"/>
  <c r="E22" i="36"/>
  <c r="AG14" i="31"/>
  <c r="B211" i="31"/>
  <c r="H211" i="31"/>
  <c r="G212" i="31"/>
  <c r="G212" i="35"/>
  <c r="B210" i="35"/>
  <c r="H210" i="35"/>
  <c r="E22" i="19"/>
  <c r="V6" i="27"/>
  <c r="S6" i="27"/>
  <c r="E23" i="19"/>
  <c r="AU27" i="31"/>
  <c r="AT19" i="31"/>
  <c r="AT27" i="31" s="1"/>
  <c r="AJ12" i="31"/>
  <c r="AH13" i="31"/>
  <c r="AU28" i="31"/>
  <c r="AT20" i="31"/>
  <c r="AT28" i="31" s="1"/>
  <c r="AU26" i="31"/>
  <c r="AT18" i="31"/>
  <c r="AG15" i="31"/>
  <c r="D13" i="19"/>
  <c r="AS28" i="28"/>
  <c r="D13" i="36" s="1"/>
  <c r="AJ71" i="28"/>
  <c r="AH72" i="28"/>
  <c r="D11" i="19"/>
  <c r="AS26" i="28"/>
  <c r="D11" i="36" s="1"/>
  <c r="AU19" i="28"/>
  <c r="AV27" i="28"/>
  <c r="AV28" i="28"/>
  <c r="AU20" i="28"/>
  <c r="AU18" i="28"/>
  <c r="AV26" i="28"/>
  <c r="D12" i="19"/>
  <c r="AS27" i="28"/>
  <c r="D12" i="36" s="1"/>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H19" i="20"/>
  <c r="Q209" i="20"/>
  <c r="Q210" i="20" s="1"/>
  <c r="Q211" i="20" s="1"/>
  <c r="Q212" i="20" s="1"/>
  <c r="Q213" i="20" s="1"/>
  <c r="Q214" i="20" s="1"/>
  <c r="Q215" i="20" s="1"/>
  <c r="Q216" i="20" s="1"/>
  <c r="Q217" i="20" s="1"/>
  <c r="Q218" i="20" s="1"/>
  <c r="Q219" i="20" s="1"/>
  <c r="Q220" i="20" s="1"/>
  <c r="Q221" i="20" s="1"/>
  <c r="Q222" i="20" s="1"/>
  <c r="Q223" i="20" s="1"/>
  <c r="Q224" i="20" s="1"/>
  <c r="Q225" i="20" s="1"/>
  <c r="Q226" i="20" s="1"/>
  <c r="Q227" i="20" s="1"/>
  <c r="Q228" i="20" s="1"/>
  <c r="Q229" i="20" s="1"/>
  <c r="Q230" i="20" s="1"/>
  <c r="Q231" i="20" s="1"/>
  <c r="Q232" i="20" s="1"/>
  <c r="Q233" i="20" s="1"/>
  <c r="Q234" i="20" s="1"/>
  <c r="Q235" i="20" s="1"/>
  <c r="Q236" i="20" s="1"/>
  <c r="Q237" i="20" s="1"/>
  <c r="Q238" i="20" s="1"/>
  <c r="Q239" i="20" s="1"/>
  <c r="Q240" i="20" s="1"/>
  <c r="Q241" i="20" s="1"/>
  <c r="Q242" i="20" s="1"/>
  <c r="Q243" i="20" s="1"/>
  <c r="Q244" i="20" s="1"/>
  <c r="Q245" i="20" s="1"/>
  <c r="Q246" i="20" s="1"/>
  <c r="Q247" i="20" s="1"/>
  <c r="Q248" i="20" s="1"/>
  <c r="Q249" i="20" s="1"/>
  <c r="Q250" i="20" s="1"/>
  <c r="Q251" i="20" s="1"/>
  <c r="Q252" i="20" s="1"/>
  <c r="Q253" i="20" s="1"/>
  <c r="Q254" i="20" s="1"/>
  <c r="Q255" i="20" s="1"/>
  <c r="Q256" i="20" s="1"/>
  <c r="Q257" i="20" s="1"/>
  <c r="Q258" i="20" s="1"/>
  <c r="Q259" i="20" s="1"/>
  <c r="Q260" i="20" s="1"/>
  <c r="Q261" i="20" s="1"/>
  <c r="Q262" i="20" s="1"/>
  <c r="Q263" i="20" s="1"/>
  <c r="Q264" i="20" s="1"/>
  <c r="Q265" i="20" s="1"/>
  <c r="Q266" i="20" s="1"/>
  <c r="Q267" i="20" s="1"/>
  <c r="Q268" i="20" s="1"/>
  <c r="Q269" i="20" s="1"/>
  <c r="Q270" i="20" s="1"/>
  <c r="Q271" i="20" s="1"/>
  <c r="Q272" i="20" s="1"/>
  <c r="Q273" i="20" s="1"/>
  <c r="Q274" i="20" s="1"/>
  <c r="Q275" i="20" s="1"/>
  <c r="AQ33" i="20" s="1"/>
  <c r="AG5" i="20"/>
  <c r="AG4" i="20"/>
  <c r="V3" i="20"/>
  <c r="AG3" i="20"/>
  <c r="V5" i="20"/>
  <c r="V4" i="20"/>
  <c r="AJ18" i="20"/>
  <c r="AH11" i="30"/>
  <c r="AH12" i="30" s="1"/>
  <c r="AS18" i="30"/>
  <c r="AV18" i="30"/>
  <c r="AG10" i="30"/>
  <c r="AS19" i="30"/>
  <c r="AV19" i="30"/>
  <c r="AV20" i="30"/>
  <c r="AS20" i="30"/>
  <c r="AQ33" i="30"/>
  <c r="AQ35" i="30"/>
  <c r="AQ37" i="30"/>
  <c r="AJ23" i="34"/>
  <c r="AM214" i="29" l="1"/>
  <c r="AK214" i="29"/>
  <c r="AL214" i="29"/>
  <c r="W215" i="29"/>
  <c r="L214" i="29"/>
  <c r="U217" i="29"/>
  <c r="AV13" i="30"/>
  <c r="L221" i="34"/>
  <c r="U222" i="34"/>
  <c r="AM221" i="34"/>
  <c r="AK221" i="34"/>
  <c r="AL221" i="34"/>
  <c r="W222" i="34"/>
  <c r="Q221" i="34"/>
  <c r="AL224" i="35"/>
  <c r="AK224" i="35"/>
  <c r="AM224" i="35"/>
  <c r="W225" i="35"/>
  <c r="L218" i="35"/>
  <c r="U219" i="35"/>
  <c r="Q218" i="35"/>
  <c r="C213" i="35"/>
  <c r="S212" i="35"/>
  <c r="AD212" i="35" s="1"/>
  <c r="C214" i="31"/>
  <c r="S213" i="31"/>
  <c r="AD213" i="31" s="1"/>
  <c r="B210" i="29"/>
  <c r="H210" i="29"/>
  <c r="H210" i="34"/>
  <c r="B210" i="34"/>
  <c r="H215" i="28"/>
  <c r="B215" i="28"/>
  <c r="C212" i="34"/>
  <c r="S211" i="34"/>
  <c r="AD211" i="34" s="1"/>
  <c r="G211" i="34"/>
  <c r="S211" i="29"/>
  <c r="AD211" i="29" s="1"/>
  <c r="F211" i="29"/>
  <c r="C212" i="29"/>
  <c r="G211" i="29"/>
  <c r="F216" i="28"/>
  <c r="G216" i="28"/>
  <c r="C217" i="28"/>
  <c r="F8" i="27"/>
  <c r="E13" i="36"/>
  <c r="H8" i="27"/>
  <c r="E12" i="36"/>
  <c r="E28" i="36"/>
  <c r="AA8" i="27"/>
  <c r="E27" i="36"/>
  <c r="AC8" i="27"/>
  <c r="AT19" i="32"/>
  <c r="AT27" i="32" s="1"/>
  <c r="AU27" i="32"/>
  <c r="AJ17" i="32"/>
  <c r="AH18" i="32"/>
  <c r="AU26" i="32"/>
  <c r="AT18" i="32"/>
  <c r="AU28" i="32"/>
  <c r="AT20" i="32"/>
  <c r="AT28" i="32" s="1"/>
  <c r="W6" i="27"/>
  <c r="AA6" i="27"/>
  <c r="E28" i="19"/>
  <c r="Z6" i="27"/>
  <c r="AC6" i="27"/>
  <c r="E27" i="19"/>
  <c r="AH14" i="33"/>
  <c r="AV19" i="33"/>
  <c r="AS19" i="33"/>
  <c r="AV20" i="33"/>
  <c r="AS20" i="33"/>
  <c r="AG14" i="33"/>
  <c r="AV18" i="33"/>
  <c r="AS18" i="33"/>
  <c r="AQ33" i="33"/>
  <c r="AQ35" i="33"/>
  <c r="AQ37" i="33"/>
  <c r="AH15" i="33"/>
  <c r="H212" i="31"/>
  <c r="B212" i="31"/>
  <c r="G213" i="31"/>
  <c r="G213" i="35"/>
  <c r="H211" i="35"/>
  <c r="B211" i="35"/>
  <c r="AG16" i="31"/>
  <c r="AG17" i="31" s="1"/>
  <c r="AJ13" i="31"/>
  <c r="AH14" i="31"/>
  <c r="AT26" i="31"/>
  <c r="AV29" i="31" s="1"/>
  <c r="AV21" i="31"/>
  <c r="AJ16" i="29"/>
  <c r="AU26" i="28"/>
  <c r="AT18" i="28"/>
  <c r="AU27" i="28"/>
  <c r="AT19" i="28"/>
  <c r="AT27" i="28" s="1"/>
  <c r="AT20" i="28"/>
  <c r="AT28" i="28" s="1"/>
  <c r="AU28" i="28"/>
  <c r="AJ72" i="28"/>
  <c r="AH73" i="28"/>
  <c r="F6" i="27"/>
  <c r="E13" i="19"/>
  <c r="H6" i="27"/>
  <c r="E12" i="19"/>
  <c r="AS19" i="20"/>
  <c r="AV19" i="20"/>
  <c r="AS20" i="20"/>
  <c r="AV20" i="20"/>
  <c r="AJ19" i="20"/>
  <c r="AH20" i="20"/>
  <c r="AQ37" i="20"/>
  <c r="AQ35" i="20"/>
  <c r="AV18" i="20"/>
  <c r="AS18" i="20"/>
  <c r="AS28" i="30"/>
  <c r="L13" i="36" s="1"/>
  <c r="L13" i="19"/>
  <c r="AH13" i="30"/>
  <c r="AH14" i="30"/>
  <c r="AJ14" i="30" s="1"/>
  <c r="AS26" i="30"/>
  <c r="L11" i="36" s="1"/>
  <c r="L11" i="19"/>
  <c r="AV28" i="30"/>
  <c r="AU20" i="30"/>
  <c r="AV27" i="30"/>
  <c r="AU19" i="30"/>
  <c r="AG11" i="30"/>
  <c r="L12" i="19"/>
  <c r="AS27" i="30"/>
  <c r="L12" i="36" s="1"/>
  <c r="AV26" i="30"/>
  <c r="AU18" i="30"/>
  <c r="AJ24" i="34"/>
  <c r="M8" i="27"/>
  <c r="U218" i="29" l="1"/>
  <c r="AM215" i="29"/>
  <c r="AK215" i="29"/>
  <c r="AL215" i="29"/>
  <c r="W216" i="29"/>
  <c r="L215" i="29"/>
  <c r="Q215" i="29"/>
  <c r="Q216" i="29" s="1"/>
  <c r="Q222" i="34"/>
  <c r="AK222" i="34"/>
  <c r="AM222" i="34"/>
  <c r="AL222" i="34"/>
  <c r="W223" i="34"/>
  <c r="L222" i="34"/>
  <c r="U223" i="34"/>
  <c r="Q219" i="35"/>
  <c r="AL225" i="35"/>
  <c r="AM225" i="35"/>
  <c r="AK225" i="35"/>
  <c r="W226" i="35"/>
  <c r="L219" i="35"/>
  <c r="U220" i="35"/>
  <c r="H216" i="28"/>
  <c r="B216" i="28"/>
  <c r="C213" i="34"/>
  <c r="S212" i="34"/>
  <c r="AD212" i="34" s="1"/>
  <c r="G212" i="34"/>
  <c r="C215" i="31"/>
  <c r="S214" i="31"/>
  <c r="AD214" i="31" s="1"/>
  <c r="H211" i="29"/>
  <c r="B211" i="29"/>
  <c r="H211" i="34"/>
  <c r="B211" i="34"/>
  <c r="C218" i="28"/>
  <c r="G217" i="28"/>
  <c r="F217" i="28"/>
  <c r="C213" i="29"/>
  <c r="S212" i="29"/>
  <c r="AD212" i="29" s="1"/>
  <c r="F212" i="29"/>
  <c r="G212" i="29"/>
  <c r="C214" i="35"/>
  <c r="S213" i="35"/>
  <c r="AD213" i="35" s="1"/>
  <c r="K8" i="27"/>
  <c r="M12" i="36"/>
  <c r="M13" i="36"/>
  <c r="I8" i="27"/>
  <c r="AT26" i="32"/>
  <c r="AV29" i="32" s="1"/>
  <c r="AV21" i="32"/>
  <c r="AJ18" i="32"/>
  <c r="AH19" i="32"/>
  <c r="AS26" i="33"/>
  <c r="D31" i="36" s="1"/>
  <c r="D31" i="19"/>
  <c r="AV27" i="33"/>
  <c r="AU19" i="33"/>
  <c r="AG15" i="33"/>
  <c r="AV26" i="33"/>
  <c r="AU18" i="33"/>
  <c r="D33" i="19"/>
  <c r="AS28" i="33"/>
  <c r="D33" i="36" s="1"/>
  <c r="AG16" i="33"/>
  <c r="AG17" i="33" s="1"/>
  <c r="AV28" i="33"/>
  <c r="AU20" i="33"/>
  <c r="AH16" i="33"/>
  <c r="AS27" i="33"/>
  <c r="D32" i="36" s="1"/>
  <c r="D32" i="19"/>
  <c r="H213" i="31"/>
  <c r="B213" i="31"/>
  <c r="G214" i="31"/>
  <c r="B212" i="35"/>
  <c r="H212" i="35"/>
  <c r="G214" i="35"/>
  <c r="AG18" i="31"/>
  <c r="AJ14" i="31"/>
  <c r="AH15" i="31"/>
  <c r="AJ17" i="29"/>
  <c r="AJ73" i="28"/>
  <c r="AH74" i="28"/>
  <c r="AT26" i="28"/>
  <c r="AV29" i="28" s="1"/>
  <c r="AV21" i="28"/>
  <c r="AV28" i="20"/>
  <c r="AU20" i="20"/>
  <c r="L8" i="19"/>
  <c r="AS28" i="20"/>
  <c r="L8" i="36" s="1"/>
  <c r="AS26" i="20"/>
  <c r="L6" i="36" s="1"/>
  <c r="L6" i="19"/>
  <c r="AJ20" i="20"/>
  <c r="AH21" i="20"/>
  <c r="AU19" i="20"/>
  <c r="AV27" i="20"/>
  <c r="AV26" i="20"/>
  <c r="AU18" i="20"/>
  <c r="L7" i="19"/>
  <c r="AS27" i="20"/>
  <c r="L7" i="36" s="1"/>
  <c r="AU26" i="30"/>
  <c r="AT18" i="30"/>
  <c r="I6" i="27"/>
  <c r="M13" i="19"/>
  <c r="AT20" i="30"/>
  <c r="AT28" i="30" s="1"/>
  <c r="AU28" i="30"/>
  <c r="K6" i="27"/>
  <c r="M12" i="19"/>
  <c r="AH15" i="30"/>
  <c r="AU27" i="30"/>
  <c r="AT19" i="30"/>
  <c r="AT27" i="30" s="1"/>
  <c r="AG12" i="30"/>
  <c r="AJ25" i="34"/>
  <c r="AK216" i="29" l="1"/>
  <c r="AL216" i="29"/>
  <c r="AM216" i="29"/>
  <c r="W217" i="29"/>
  <c r="L216" i="29"/>
  <c r="U219" i="29"/>
  <c r="Q217" i="29"/>
  <c r="Q223" i="34"/>
  <c r="AK223" i="34"/>
  <c r="AM223" i="34"/>
  <c r="AL223" i="34"/>
  <c r="W224" i="34"/>
  <c r="L223" i="34"/>
  <c r="Q224" i="34" s="1"/>
  <c r="U224" i="34"/>
  <c r="Q220" i="35"/>
  <c r="AM226" i="35"/>
  <c r="AK226" i="35"/>
  <c r="AL226" i="35"/>
  <c r="W227" i="35"/>
  <c r="L220" i="35"/>
  <c r="U221" i="35"/>
  <c r="C215" i="35"/>
  <c r="S214" i="35"/>
  <c r="AD214" i="35" s="1"/>
  <c r="S213" i="29"/>
  <c r="AD213" i="29" s="1"/>
  <c r="F213" i="29"/>
  <c r="C214" i="29"/>
  <c r="G213" i="29"/>
  <c r="S213" i="34"/>
  <c r="AD213" i="34" s="1"/>
  <c r="C214" i="34"/>
  <c r="G213" i="34"/>
  <c r="B212" i="29"/>
  <c r="H212" i="29"/>
  <c r="C216" i="31"/>
  <c r="S215" i="31"/>
  <c r="AD215" i="31" s="1"/>
  <c r="B217" i="28"/>
  <c r="H217" i="28"/>
  <c r="B212" i="34"/>
  <c r="H212" i="34"/>
  <c r="F218" i="28"/>
  <c r="G218" i="28"/>
  <c r="C219" i="28"/>
  <c r="M8" i="36"/>
  <c r="C8" i="27"/>
  <c r="E8" i="27"/>
  <c r="M7" i="36"/>
  <c r="AJ19" i="32"/>
  <c r="AH20" i="32"/>
  <c r="AG18" i="33"/>
  <c r="AG19" i="33" s="1"/>
  <c r="AD8" i="27"/>
  <c r="E33" i="36"/>
  <c r="AJ16" i="33"/>
  <c r="AT20" i="33"/>
  <c r="AT28" i="33" s="1"/>
  <c r="AU28" i="33"/>
  <c r="AF6" i="27"/>
  <c r="E32" i="19"/>
  <c r="AH17" i="33"/>
  <c r="AT18" i="33"/>
  <c r="AU26" i="33"/>
  <c r="E32" i="36"/>
  <c r="AF8" i="27"/>
  <c r="E33" i="19"/>
  <c r="AD6" i="27"/>
  <c r="AT19" i="33"/>
  <c r="AT27" i="33" s="1"/>
  <c r="AU27" i="33"/>
  <c r="H214" i="31"/>
  <c r="B214" i="31"/>
  <c r="G215" i="31"/>
  <c r="G215" i="35"/>
  <c r="H213" i="35"/>
  <c r="B213" i="35"/>
  <c r="AH16" i="30"/>
  <c r="AJ15" i="30"/>
  <c r="AG19" i="31"/>
  <c r="AJ15" i="31"/>
  <c r="AH16" i="31"/>
  <c r="AJ18" i="29"/>
  <c r="AJ74" i="28"/>
  <c r="AH75" i="28"/>
  <c r="AJ21" i="20"/>
  <c r="AH22" i="20"/>
  <c r="AU26" i="20"/>
  <c r="AT18" i="20"/>
  <c r="E6" i="27"/>
  <c r="M7" i="19"/>
  <c r="AT20" i="20"/>
  <c r="AT28" i="20" s="1"/>
  <c r="AU28" i="20"/>
  <c r="C6" i="27"/>
  <c r="M8" i="19"/>
  <c r="AT19" i="20"/>
  <c r="AT27" i="20" s="1"/>
  <c r="AU27" i="20"/>
  <c r="AG13" i="30"/>
  <c r="AG14" i="30" s="1"/>
  <c r="AV21" i="30"/>
  <c r="AT26" i="30"/>
  <c r="AV29" i="30" s="1"/>
  <c r="AJ26" i="34"/>
  <c r="AM217" i="29" l="1"/>
  <c r="AL217" i="29"/>
  <c r="AK217" i="29"/>
  <c r="W218" i="29"/>
  <c r="L217" i="29"/>
  <c r="U220" i="29"/>
  <c r="AK224" i="34"/>
  <c r="AL224" i="34"/>
  <c r="AM224" i="34"/>
  <c r="W225" i="34"/>
  <c r="L224" i="34"/>
  <c r="U225" i="34"/>
  <c r="Q225" i="34"/>
  <c r="AK227" i="35"/>
  <c r="AM227" i="35"/>
  <c r="AL227" i="35"/>
  <c r="W228" i="35"/>
  <c r="L221" i="35"/>
  <c r="U222" i="35"/>
  <c r="Q221" i="35"/>
  <c r="H218" i="28"/>
  <c r="B218" i="28"/>
  <c r="B213" i="34"/>
  <c r="H213" i="34"/>
  <c r="B213" i="29"/>
  <c r="H213" i="29"/>
  <c r="C220" i="28"/>
  <c r="F219" i="28"/>
  <c r="G219" i="28"/>
  <c r="C217" i="31"/>
  <c r="S216" i="31"/>
  <c r="AD216" i="31" s="1"/>
  <c r="C215" i="34"/>
  <c r="S214" i="34"/>
  <c r="AD214" i="34" s="1"/>
  <c r="G214" i="34"/>
  <c r="C215" i="29"/>
  <c r="S214" i="29"/>
  <c r="AD214" i="29" s="1"/>
  <c r="F214" i="29"/>
  <c r="G214" i="29"/>
  <c r="C216" i="35"/>
  <c r="G216" i="35" s="1"/>
  <c r="S215" i="35"/>
  <c r="AD215" i="35" s="1"/>
  <c r="AJ20" i="32"/>
  <c r="AH21" i="32"/>
  <c r="AG20" i="33"/>
  <c r="AG21" i="33" s="1"/>
  <c r="AG22" i="33" s="1"/>
  <c r="AG23" i="33" s="1"/>
  <c r="AG24" i="33" s="1"/>
  <c r="AG25" i="33" s="1"/>
  <c r="AG26" i="33" s="1"/>
  <c r="AG27" i="33" s="1"/>
  <c r="AG28" i="33" s="1"/>
  <c r="AG29" i="33" s="1"/>
  <c r="AG30" i="33" s="1"/>
  <c r="AG31" i="33" s="1"/>
  <c r="AG32" i="33" s="1"/>
  <c r="AG33" i="33" s="1"/>
  <c r="AG34" i="33" s="1"/>
  <c r="AG35" i="33" s="1"/>
  <c r="AG36" i="33" s="1"/>
  <c r="AG37" i="33" s="1"/>
  <c r="AG38" i="33" s="1"/>
  <c r="AG39" i="33" s="1"/>
  <c r="AG40" i="33" s="1"/>
  <c r="AG41" i="33" s="1"/>
  <c r="AG42" i="33" s="1"/>
  <c r="AG43" i="33" s="1"/>
  <c r="AG44" i="33" s="1"/>
  <c r="AG45" i="33" s="1"/>
  <c r="AG46" i="33" s="1"/>
  <c r="AG47" i="33" s="1"/>
  <c r="AG48" i="33" s="1"/>
  <c r="AG49" i="33" s="1"/>
  <c r="AG50" i="33" s="1"/>
  <c r="AG51" i="33" s="1"/>
  <c r="AG52" i="33" s="1"/>
  <c r="AG53" i="33" s="1"/>
  <c r="AG54" i="33" s="1"/>
  <c r="AG55" i="33" s="1"/>
  <c r="AG56" i="33" s="1"/>
  <c r="AG57" i="33" s="1"/>
  <c r="AG58" i="33" s="1"/>
  <c r="AG59" i="33" s="1"/>
  <c r="AG60" i="33" s="1"/>
  <c r="AG61" i="33" s="1"/>
  <c r="AG62" i="33" s="1"/>
  <c r="AG63" i="33" s="1"/>
  <c r="AG64" i="33" s="1"/>
  <c r="AG65" i="33" s="1"/>
  <c r="AG66" i="33" s="1"/>
  <c r="AG67" i="33" s="1"/>
  <c r="AG68" i="33" s="1"/>
  <c r="AG69" i="33" s="1"/>
  <c r="AG70" i="33" s="1"/>
  <c r="AG71" i="33" s="1"/>
  <c r="AG72" i="33" s="1"/>
  <c r="AG73" i="33" s="1"/>
  <c r="AG74" i="33" s="1"/>
  <c r="AG75" i="33" s="1"/>
  <c r="AG76" i="33" s="1"/>
  <c r="AG77" i="33" s="1"/>
  <c r="AG78" i="33" s="1"/>
  <c r="AG79" i="33" s="1"/>
  <c r="AG80" i="33" s="1"/>
  <c r="AG81" i="33" s="1"/>
  <c r="AG82" i="33" s="1"/>
  <c r="AG83" i="33" s="1"/>
  <c r="AG84" i="33" s="1"/>
  <c r="AG85" i="33" s="1"/>
  <c r="AG86" i="33" s="1"/>
  <c r="AG87" i="33" s="1"/>
  <c r="AG88" i="33" s="1"/>
  <c r="AG89" i="33" s="1"/>
  <c r="AG90" i="33" s="1"/>
  <c r="AG91" i="33" s="1"/>
  <c r="AG92" i="33" s="1"/>
  <c r="AG93" i="33" s="1"/>
  <c r="AG94" i="33" s="1"/>
  <c r="AG95" i="33" s="1"/>
  <c r="AG96" i="33" s="1"/>
  <c r="AG97" i="33" s="1"/>
  <c r="AG98" i="33" s="1"/>
  <c r="AG99" i="33" s="1"/>
  <c r="AG100" i="33" s="1"/>
  <c r="AG101" i="33" s="1"/>
  <c r="AG102" i="33" s="1"/>
  <c r="AG103" i="33" s="1"/>
  <c r="AG104" i="33" s="1"/>
  <c r="AG105" i="33" s="1"/>
  <c r="AG106" i="33" s="1"/>
  <c r="AG107" i="33" s="1"/>
  <c r="AG108" i="33" s="1"/>
  <c r="AG109" i="33" s="1"/>
  <c r="AG110" i="33" s="1"/>
  <c r="AG111" i="33" s="1"/>
  <c r="AG112" i="33" s="1"/>
  <c r="AG113" i="33" s="1"/>
  <c r="AG114" i="33" s="1"/>
  <c r="AG115" i="33" s="1"/>
  <c r="AG116" i="33" s="1"/>
  <c r="AG117" i="33" s="1"/>
  <c r="AG118" i="33" s="1"/>
  <c r="AG119" i="33" s="1"/>
  <c r="AG120" i="33" s="1"/>
  <c r="AG121" i="33" s="1"/>
  <c r="AG122" i="33" s="1"/>
  <c r="AG123" i="33" s="1"/>
  <c r="AG124" i="33" s="1"/>
  <c r="AG125" i="33" s="1"/>
  <c r="AG126" i="33" s="1"/>
  <c r="AG127" i="33" s="1"/>
  <c r="AG128" i="33" s="1"/>
  <c r="AG129" i="33" s="1"/>
  <c r="AG130" i="33" s="1"/>
  <c r="AG131" i="33" s="1"/>
  <c r="AG132" i="33" s="1"/>
  <c r="AG133" i="33" s="1"/>
  <c r="AG134" i="33" s="1"/>
  <c r="AG135" i="33" s="1"/>
  <c r="AG136" i="33" s="1"/>
  <c r="AG137" i="33" s="1"/>
  <c r="AG138" i="33" s="1"/>
  <c r="AG139" i="33" s="1"/>
  <c r="AG140" i="33" s="1"/>
  <c r="AG141" i="33" s="1"/>
  <c r="AG142" i="33" s="1"/>
  <c r="AG143" i="33" s="1"/>
  <c r="AG144" i="33" s="1"/>
  <c r="AG145" i="33" s="1"/>
  <c r="AG146" i="33" s="1"/>
  <c r="AG147" i="33" s="1"/>
  <c r="AG148" i="33" s="1"/>
  <c r="AG149" i="33" s="1"/>
  <c r="AG150" i="33" s="1"/>
  <c r="AG151" i="33" s="1"/>
  <c r="AG152" i="33" s="1"/>
  <c r="AG153" i="33" s="1"/>
  <c r="AG154" i="33" s="1"/>
  <c r="AG155" i="33" s="1"/>
  <c r="AG156" i="33" s="1"/>
  <c r="AG157" i="33" s="1"/>
  <c r="AG158" i="33" s="1"/>
  <c r="AG159" i="33" s="1"/>
  <c r="AG160" i="33" s="1"/>
  <c r="AG161" i="33" s="1"/>
  <c r="AG162" i="33" s="1"/>
  <c r="AG163" i="33" s="1"/>
  <c r="AG164" i="33" s="1"/>
  <c r="AG165" i="33" s="1"/>
  <c r="AG166" i="33" s="1"/>
  <c r="AG167" i="33" s="1"/>
  <c r="AG168" i="33" s="1"/>
  <c r="AG169" i="33" s="1"/>
  <c r="AG170" i="33" s="1"/>
  <c r="AG171" i="33" s="1"/>
  <c r="AG172" i="33" s="1"/>
  <c r="AG173" i="33" s="1"/>
  <c r="AG174" i="33" s="1"/>
  <c r="AG175" i="33" s="1"/>
  <c r="AG176" i="33" s="1"/>
  <c r="AG177" i="33" s="1"/>
  <c r="AG178" i="33" s="1"/>
  <c r="AG179" i="33" s="1"/>
  <c r="AG180" i="33" s="1"/>
  <c r="AG181" i="33" s="1"/>
  <c r="AG182" i="33" s="1"/>
  <c r="AG183" i="33" s="1"/>
  <c r="AG184" i="33" s="1"/>
  <c r="AG185" i="33" s="1"/>
  <c r="AG186" i="33" s="1"/>
  <c r="AG187" i="33" s="1"/>
  <c r="AG188" i="33" s="1"/>
  <c r="AG189" i="33" s="1"/>
  <c r="AG190" i="33" s="1"/>
  <c r="AG191" i="33" s="1"/>
  <c r="AG192" i="33" s="1"/>
  <c r="AG193" i="33" s="1"/>
  <c r="AG194" i="33" s="1"/>
  <c r="AG195" i="33" s="1"/>
  <c r="AG196" i="33" s="1"/>
  <c r="AG197" i="33" s="1"/>
  <c r="AG198" i="33" s="1"/>
  <c r="AG199" i="33" s="1"/>
  <c r="AG200" i="33" s="1"/>
  <c r="AG201" i="33" s="1"/>
  <c r="AG202" i="33" s="1"/>
  <c r="AG203" i="33" s="1"/>
  <c r="AG204" i="33" s="1"/>
  <c r="AG205" i="33" s="1"/>
  <c r="AG206" i="33" s="1"/>
  <c r="AG207" i="33" s="1"/>
  <c r="AG208" i="33" s="1"/>
  <c r="AG209" i="33" s="1"/>
  <c r="AG210" i="33" s="1"/>
  <c r="AG211" i="33" s="1"/>
  <c r="AG212" i="33" s="1"/>
  <c r="AG213" i="33" s="1"/>
  <c r="AG214" i="33" s="1"/>
  <c r="AG215" i="33" s="1"/>
  <c r="AG216" i="33" s="1"/>
  <c r="AG217" i="33" s="1"/>
  <c r="AG218" i="33" s="1"/>
  <c r="AG219" i="33" s="1"/>
  <c r="AG220" i="33" s="1"/>
  <c r="AG221" i="33" s="1"/>
  <c r="AG222" i="33" s="1"/>
  <c r="AG223" i="33" s="1"/>
  <c r="AG224" i="33" s="1"/>
  <c r="AG225" i="33" s="1"/>
  <c r="AG226" i="33" s="1"/>
  <c r="AG227" i="33" s="1"/>
  <c r="AG228" i="33" s="1"/>
  <c r="AG229" i="33" s="1"/>
  <c r="AG230" i="33" s="1"/>
  <c r="AG231" i="33" s="1"/>
  <c r="AG232" i="33" s="1"/>
  <c r="AG233" i="33" s="1"/>
  <c r="AG234" i="33" s="1"/>
  <c r="AG235" i="33" s="1"/>
  <c r="AG236" i="33" s="1"/>
  <c r="AG237" i="33" s="1"/>
  <c r="AJ17" i="33"/>
  <c r="AH18" i="33"/>
  <c r="AT26" i="33"/>
  <c r="AV29" i="33" s="1"/>
  <c r="AV21" i="33"/>
  <c r="B215" i="31"/>
  <c r="H215" i="31"/>
  <c r="G216" i="31"/>
  <c r="B214" i="35"/>
  <c r="H214" i="35"/>
  <c r="AH17" i="30"/>
  <c r="AJ16" i="30"/>
  <c r="AJ16" i="31"/>
  <c r="AH17" i="31"/>
  <c r="AG20" i="31"/>
  <c r="AG21" i="31" s="1"/>
  <c r="AG22" i="31" s="1"/>
  <c r="AG23" i="31" s="1"/>
  <c r="AG24" i="31" s="1"/>
  <c r="AG25" i="31" s="1"/>
  <c r="AG26" i="31" s="1"/>
  <c r="AG27" i="31" s="1"/>
  <c r="AG28" i="31" s="1"/>
  <c r="AG29" i="31" s="1"/>
  <c r="AG30" i="31" s="1"/>
  <c r="AG31" i="31" s="1"/>
  <c r="AG32" i="31" s="1"/>
  <c r="AG33" i="31" s="1"/>
  <c r="AG34" i="31" s="1"/>
  <c r="AG35" i="31" s="1"/>
  <c r="AG36" i="31" s="1"/>
  <c r="AG37" i="31" s="1"/>
  <c r="AG38" i="31" s="1"/>
  <c r="AG39" i="31" s="1"/>
  <c r="AG40" i="31" s="1"/>
  <c r="AG41" i="31" s="1"/>
  <c r="AG42" i="31" s="1"/>
  <c r="AG43" i="31" s="1"/>
  <c r="AG44" i="31" s="1"/>
  <c r="AG45" i="31" s="1"/>
  <c r="AG46" i="31" s="1"/>
  <c r="AG47" i="31" s="1"/>
  <c r="AG48" i="31" s="1"/>
  <c r="AG49" i="31" s="1"/>
  <c r="AG50" i="31" s="1"/>
  <c r="AG51" i="31" s="1"/>
  <c r="AG52" i="31" s="1"/>
  <c r="AG53" i="31" s="1"/>
  <c r="AG54" i="31" s="1"/>
  <c r="AG55" i="31" s="1"/>
  <c r="AG56" i="31" s="1"/>
  <c r="AG57" i="31" s="1"/>
  <c r="AG58" i="31" s="1"/>
  <c r="AG59" i="31" s="1"/>
  <c r="AG60" i="31" s="1"/>
  <c r="AG61" i="31" s="1"/>
  <c r="AG62" i="31" s="1"/>
  <c r="AG63" i="31" s="1"/>
  <c r="AG64" i="31" s="1"/>
  <c r="AG65" i="31" s="1"/>
  <c r="AG66" i="31" s="1"/>
  <c r="AG67" i="31" s="1"/>
  <c r="AG68" i="31" s="1"/>
  <c r="AG69" i="31" s="1"/>
  <c r="AG70" i="31" s="1"/>
  <c r="AG71" i="31" s="1"/>
  <c r="AG72" i="31" s="1"/>
  <c r="AG73" i="31" s="1"/>
  <c r="AG74" i="31" s="1"/>
  <c r="AG75" i="31" s="1"/>
  <c r="AG76" i="31" s="1"/>
  <c r="AG77" i="31" s="1"/>
  <c r="AG78" i="31" s="1"/>
  <c r="AG79" i="31" s="1"/>
  <c r="AG80" i="31" s="1"/>
  <c r="AG81" i="31" s="1"/>
  <c r="AG82" i="31" s="1"/>
  <c r="AG83" i="31" s="1"/>
  <c r="AG84" i="31" s="1"/>
  <c r="AG85" i="31" s="1"/>
  <c r="AG86" i="31" s="1"/>
  <c r="AG87" i="31" s="1"/>
  <c r="AG88" i="31" s="1"/>
  <c r="AG89" i="31" s="1"/>
  <c r="AG90" i="31" s="1"/>
  <c r="AG91" i="31" s="1"/>
  <c r="AG92" i="31" s="1"/>
  <c r="AG93" i="31" s="1"/>
  <c r="AG94" i="31" s="1"/>
  <c r="AG95" i="31" s="1"/>
  <c r="AG96" i="31" s="1"/>
  <c r="AG97" i="31" s="1"/>
  <c r="AG98" i="31" s="1"/>
  <c r="AG99" i="31" s="1"/>
  <c r="AG100" i="31" s="1"/>
  <c r="AG101" i="31" s="1"/>
  <c r="AG102" i="31" s="1"/>
  <c r="AG103" i="31" s="1"/>
  <c r="AG104" i="31" s="1"/>
  <c r="AG105" i="31" s="1"/>
  <c r="AG106" i="31" s="1"/>
  <c r="AG107" i="31" s="1"/>
  <c r="AG108" i="31" s="1"/>
  <c r="AG109" i="31" s="1"/>
  <c r="AG110" i="31" s="1"/>
  <c r="AG111" i="31" s="1"/>
  <c r="AG112" i="31" s="1"/>
  <c r="AG113" i="31" s="1"/>
  <c r="AG114" i="31" s="1"/>
  <c r="AG115" i="31" s="1"/>
  <c r="AG116" i="31" s="1"/>
  <c r="AG117" i="31" s="1"/>
  <c r="AG118" i="31" s="1"/>
  <c r="AG119" i="31" s="1"/>
  <c r="AG120" i="31" s="1"/>
  <c r="AG121" i="31" s="1"/>
  <c r="AG122" i="31" s="1"/>
  <c r="AG123" i="31" s="1"/>
  <c r="AG124" i="31" s="1"/>
  <c r="AG125" i="31" s="1"/>
  <c r="AG126" i="31" s="1"/>
  <c r="AG127" i="31" s="1"/>
  <c r="AG128" i="31" s="1"/>
  <c r="AG129" i="31" s="1"/>
  <c r="AG130" i="31" s="1"/>
  <c r="AG131" i="31" s="1"/>
  <c r="AG132" i="31" s="1"/>
  <c r="AG133" i="31" s="1"/>
  <c r="AG134" i="31" s="1"/>
  <c r="AG135" i="31" s="1"/>
  <c r="AG136" i="31" s="1"/>
  <c r="AG137" i="31" s="1"/>
  <c r="AG138" i="31" s="1"/>
  <c r="AG139" i="31" s="1"/>
  <c r="AG140" i="31" s="1"/>
  <c r="AG141" i="31" s="1"/>
  <c r="AG142" i="31" s="1"/>
  <c r="AG143" i="31" s="1"/>
  <c r="AG144" i="31" s="1"/>
  <c r="AG145" i="31" s="1"/>
  <c r="AG146" i="31" s="1"/>
  <c r="AG147" i="31" s="1"/>
  <c r="AG148" i="31" s="1"/>
  <c r="AG149" i="31" s="1"/>
  <c r="AG150" i="31" s="1"/>
  <c r="AG151" i="31" s="1"/>
  <c r="AG152" i="31" s="1"/>
  <c r="AG153" i="31" s="1"/>
  <c r="AG154" i="31" s="1"/>
  <c r="AG155" i="31" s="1"/>
  <c r="AG156" i="31" s="1"/>
  <c r="AG157" i="31" s="1"/>
  <c r="AG158" i="31" s="1"/>
  <c r="AG159" i="31" s="1"/>
  <c r="AG160" i="31" s="1"/>
  <c r="AG161" i="31" s="1"/>
  <c r="AG162" i="31" s="1"/>
  <c r="AG163" i="31" s="1"/>
  <c r="AG164" i="31" s="1"/>
  <c r="AG165" i="31" s="1"/>
  <c r="AG166" i="31" s="1"/>
  <c r="AG167" i="31" s="1"/>
  <c r="AG168" i="31" s="1"/>
  <c r="AG169" i="31" s="1"/>
  <c r="AG170" i="31" s="1"/>
  <c r="AG171" i="31" s="1"/>
  <c r="AG172" i="31" s="1"/>
  <c r="AG173" i="31" s="1"/>
  <c r="AG174" i="31" s="1"/>
  <c r="AG175" i="31" s="1"/>
  <c r="AG176" i="31" s="1"/>
  <c r="AG177" i="31" s="1"/>
  <c r="AG178" i="31" s="1"/>
  <c r="AG179" i="31" s="1"/>
  <c r="AG180" i="31" s="1"/>
  <c r="AG181" i="31" s="1"/>
  <c r="AG182" i="31" s="1"/>
  <c r="AG183" i="31" s="1"/>
  <c r="AG184" i="31" s="1"/>
  <c r="AG185" i="31" s="1"/>
  <c r="AG186" i="31" s="1"/>
  <c r="AG187" i="31" s="1"/>
  <c r="AG188" i="31" s="1"/>
  <c r="AG189" i="31" s="1"/>
  <c r="AG190" i="31" s="1"/>
  <c r="AG191" i="31" s="1"/>
  <c r="AG192" i="31" s="1"/>
  <c r="AG193" i="31" s="1"/>
  <c r="AG194" i="31" s="1"/>
  <c r="AG195" i="31" s="1"/>
  <c r="AG196" i="31" s="1"/>
  <c r="AG197" i="31" s="1"/>
  <c r="AG198" i="31" s="1"/>
  <c r="AG199" i="31" s="1"/>
  <c r="AG200" i="31" s="1"/>
  <c r="AG201" i="31" s="1"/>
  <c r="AG202" i="31" s="1"/>
  <c r="AG203" i="31" s="1"/>
  <c r="AG204" i="31" s="1"/>
  <c r="AG205" i="31" s="1"/>
  <c r="AG206" i="31" s="1"/>
  <c r="AG207" i="31" s="1"/>
  <c r="AG208" i="31" s="1"/>
  <c r="AJ19" i="29"/>
  <c r="AJ75" i="28"/>
  <c r="AH76" i="28"/>
  <c r="AT26" i="20"/>
  <c r="AV29" i="20" s="1"/>
  <c r="AV21" i="20"/>
  <c r="AJ22" i="20"/>
  <c r="AH23" i="20"/>
  <c r="AG15" i="30"/>
  <c r="AG16" i="30" s="1"/>
  <c r="AJ27" i="34"/>
  <c r="U221" i="29" l="1"/>
  <c r="AL218" i="29"/>
  <c r="AK218" i="29"/>
  <c r="AM218" i="29"/>
  <c r="W219" i="29"/>
  <c r="L218" i="29"/>
  <c r="Q218" i="29"/>
  <c r="AK225" i="34"/>
  <c r="AM225" i="34"/>
  <c r="AL225" i="34"/>
  <c r="W226" i="34"/>
  <c r="L225" i="34"/>
  <c r="U226" i="34"/>
  <c r="Q226" i="34"/>
  <c r="Q222" i="35"/>
  <c r="AL228" i="35"/>
  <c r="AK228" i="35"/>
  <c r="AM228" i="35"/>
  <c r="W229" i="35"/>
  <c r="L222" i="35"/>
  <c r="U223" i="35"/>
  <c r="C217" i="35"/>
  <c r="G217" i="35" s="1"/>
  <c r="S216" i="35"/>
  <c r="AD216" i="35" s="1"/>
  <c r="C216" i="29"/>
  <c r="S215" i="29"/>
  <c r="AD215" i="29" s="1"/>
  <c r="F215" i="29"/>
  <c r="G215" i="29"/>
  <c r="C216" i="34"/>
  <c r="S215" i="34"/>
  <c r="AD215" i="34" s="1"/>
  <c r="G215" i="34"/>
  <c r="H214" i="29"/>
  <c r="B214" i="29"/>
  <c r="B214" i="34"/>
  <c r="H214" i="34"/>
  <c r="F220" i="28"/>
  <c r="C221" i="28"/>
  <c r="G220" i="28"/>
  <c r="C218" i="31"/>
  <c r="S217" i="31"/>
  <c r="AD217" i="31" s="1"/>
  <c r="H219" i="28"/>
  <c r="B219" i="28"/>
  <c r="AJ21" i="32"/>
  <c r="AH22" i="32"/>
  <c r="AJ18" i="33"/>
  <c r="AH19" i="33"/>
  <c r="H216" i="31"/>
  <c r="B216" i="31"/>
  <c r="G217" i="31"/>
  <c r="H215" i="35"/>
  <c r="B215" i="35"/>
  <c r="AJ17" i="30"/>
  <c r="AH18" i="30"/>
  <c r="AJ17" i="31"/>
  <c r="AH18" i="31"/>
  <c r="AJ21" i="29"/>
  <c r="AJ76" i="28"/>
  <c r="AH77" i="28"/>
  <c r="AJ23" i="20"/>
  <c r="AH24" i="20"/>
  <c r="AG17" i="30"/>
  <c r="AJ28" i="34"/>
  <c r="Q219" i="29" l="1"/>
  <c r="AK219" i="29"/>
  <c r="AM219" i="29"/>
  <c r="AL219" i="29"/>
  <c r="W220" i="29"/>
  <c r="L219" i="29"/>
  <c r="Q220" i="29" s="1"/>
  <c r="U222" i="29"/>
  <c r="AK226" i="34"/>
  <c r="AL226" i="34"/>
  <c r="AM226" i="34"/>
  <c r="W227" i="34"/>
  <c r="L226" i="34"/>
  <c r="Q227" i="34" s="1"/>
  <c r="U227" i="34"/>
  <c r="Q223" i="35"/>
  <c r="AL229" i="35"/>
  <c r="AM229" i="35"/>
  <c r="AK229" i="35"/>
  <c r="W230" i="35"/>
  <c r="L223" i="35"/>
  <c r="U224" i="35"/>
  <c r="C222" i="28"/>
  <c r="G221" i="28"/>
  <c r="F221" i="28"/>
  <c r="C217" i="34"/>
  <c r="S216" i="34"/>
  <c r="AD216" i="34" s="1"/>
  <c r="G216" i="34"/>
  <c r="F216" i="29"/>
  <c r="C217" i="29"/>
  <c r="S216" i="29"/>
  <c r="AD216" i="29" s="1"/>
  <c r="G216" i="29"/>
  <c r="C219" i="31"/>
  <c r="S218" i="31"/>
  <c r="AD218" i="31" s="1"/>
  <c r="B215" i="34"/>
  <c r="H215" i="34"/>
  <c r="H215" i="29"/>
  <c r="B215" i="29"/>
  <c r="B220" i="28"/>
  <c r="H220" i="28"/>
  <c r="C218" i="35"/>
  <c r="G218" i="35" s="1"/>
  <c r="S217" i="35"/>
  <c r="AD217" i="35" s="1"/>
  <c r="AJ22" i="32"/>
  <c r="AH23" i="32"/>
  <c r="AJ19" i="33"/>
  <c r="AH20" i="33"/>
  <c r="H217" i="31"/>
  <c r="B217" i="31"/>
  <c r="G218" i="31"/>
  <c r="B216" i="35"/>
  <c r="H216" i="35"/>
  <c r="AJ18" i="30"/>
  <c r="AH19" i="30"/>
  <c r="AJ19" i="30" s="1"/>
  <c r="AJ18" i="31"/>
  <c r="AH19" i="31"/>
  <c r="AJ22" i="29"/>
  <c r="AJ77" i="28"/>
  <c r="AH78" i="28"/>
  <c r="AJ24" i="20"/>
  <c r="AH25" i="20"/>
  <c r="AG18" i="30"/>
  <c r="AJ29" i="34"/>
  <c r="AL220" i="29" l="1"/>
  <c r="AK220" i="29"/>
  <c r="AM220" i="29"/>
  <c r="W221" i="29"/>
  <c r="L220" i="29"/>
  <c r="U223" i="29"/>
  <c r="Q221" i="29"/>
  <c r="AM227" i="34"/>
  <c r="AK227" i="34"/>
  <c r="AL227" i="34"/>
  <c r="W228" i="34"/>
  <c r="L227" i="34"/>
  <c r="U228" i="34"/>
  <c r="Q228" i="34"/>
  <c r="AM230" i="35"/>
  <c r="AK230" i="35"/>
  <c r="AL230" i="35"/>
  <c r="W231" i="35"/>
  <c r="L224" i="35"/>
  <c r="U225" i="35"/>
  <c r="Q224" i="35"/>
  <c r="C219" i="35"/>
  <c r="S218" i="35"/>
  <c r="AD218" i="35" s="1"/>
  <c r="C220" i="31"/>
  <c r="S219" i="31"/>
  <c r="AD219" i="31" s="1"/>
  <c r="C218" i="34"/>
  <c r="S217" i="34"/>
  <c r="AD217" i="34" s="1"/>
  <c r="G217" i="34"/>
  <c r="H216" i="29"/>
  <c r="B216" i="29"/>
  <c r="H216" i="34"/>
  <c r="B216" i="34"/>
  <c r="H221" i="28"/>
  <c r="B221" i="28"/>
  <c r="C218" i="29"/>
  <c r="S217" i="29"/>
  <c r="AD217" i="29" s="1"/>
  <c r="F217" i="29"/>
  <c r="G217" i="29"/>
  <c r="F222" i="28"/>
  <c r="G222" i="28"/>
  <c r="C223" i="28"/>
  <c r="AJ23" i="32"/>
  <c r="AH24" i="32"/>
  <c r="AJ20" i="33"/>
  <c r="AH21" i="33"/>
  <c r="H218" i="31"/>
  <c r="B218" i="31"/>
  <c r="G219" i="31"/>
  <c r="H217" i="35"/>
  <c r="B217" i="35"/>
  <c r="G219" i="35"/>
  <c r="AH20" i="30"/>
  <c r="AJ20" i="30" s="1"/>
  <c r="AJ19" i="31"/>
  <c r="AH20" i="31"/>
  <c r="AJ23" i="29"/>
  <c r="AJ78" i="28"/>
  <c r="AH79" i="28"/>
  <c r="AJ25" i="20"/>
  <c r="AH26" i="20"/>
  <c r="AG19" i="30"/>
  <c r="AG20" i="30" s="1"/>
  <c r="AG21" i="30" s="1"/>
  <c r="AG22" i="30" s="1"/>
  <c r="AG23" i="30" s="1"/>
  <c r="AG24" i="30" s="1"/>
  <c r="AG25" i="30" s="1"/>
  <c r="AG26" i="30" s="1"/>
  <c r="AG27" i="30" s="1"/>
  <c r="AG28" i="30" s="1"/>
  <c r="AG29" i="30" s="1"/>
  <c r="AG30" i="30" s="1"/>
  <c r="AG31" i="30" s="1"/>
  <c r="AG32" i="30" s="1"/>
  <c r="AG33" i="30" s="1"/>
  <c r="AG34" i="30" s="1"/>
  <c r="AG35" i="30" s="1"/>
  <c r="AG36" i="30" s="1"/>
  <c r="AG37" i="30" s="1"/>
  <c r="AG38" i="30" s="1"/>
  <c r="AG39" i="30" s="1"/>
  <c r="AG40" i="30" s="1"/>
  <c r="AG41" i="30" s="1"/>
  <c r="AG42" i="30" s="1"/>
  <c r="AG43" i="30" s="1"/>
  <c r="AG44" i="30" s="1"/>
  <c r="AG45" i="30" s="1"/>
  <c r="AG46" i="30" s="1"/>
  <c r="AG47" i="30" s="1"/>
  <c r="AG48" i="30" s="1"/>
  <c r="AG49" i="30" s="1"/>
  <c r="AG50" i="30" s="1"/>
  <c r="AG51" i="30" s="1"/>
  <c r="AG52" i="30" s="1"/>
  <c r="AG53" i="30" s="1"/>
  <c r="AG54" i="30" s="1"/>
  <c r="AG55" i="30" s="1"/>
  <c r="AG56" i="30" s="1"/>
  <c r="AG57" i="30" s="1"/>
  <c r="AG58" i="30" s="1"/>
  <c r="AG59" i="30" s="1"/>
  <c r="AG60" i="30" s="1"/>
  <c r="AG61" i="30" s="1"/>
  <c r="AG62" i="30" s="1"/>
  <c r="AG63" i="30" s="1"/>
  <c r="AG64" i="30" s="1"/>
  <c r="AG65" i="30" s="1"/>
  <c r="AG66" i="30" s="1"/>
  <c r="AG67" i="30" s="1"/>
  <c r="AG68" i="30" s="1"/>
  <c r="AG69" i="30" s="1"/>
  <c r="AG70" i="30" s="1"/>
  <c r="AG71" i="30" s="1"/>
  <c r="AG72" i="30" s="1"/>
  <c r="AG73" i="30" s="1"/>
  <c r="AG74" i="30" s="1"/>
  <c r="AG75" i="30" s="1"/>
  <c r="AG76" i="30" s="1"/>
  <c r="AG77" i="30" s="1"/>
  <c r="AG78" i="30" s="1"/>
  <c r="AG79" i="30" s="1"/>
  <c r="AG80" i="30" s="1"/>
  <c r="AG81" i="30" s="1"/>
  <c r="AG82" i="30" s="1"/>
  <c r="AG83" i="30" s="1"/>
  <c r="AG84" i="30" s="1"/>
  <c r="AG85" i="30" s="1"/>
  <c r="AG86" i="30" s="1"/>
  <c r="AG87" i="30" s="1"/>
  <c r="AG88" i="30" s="1"/>
  <c r="AG89" i="30" s="1"/>
  <c r="AG90" i="30" s="1"/>
  <c r="AG91" i="30" s="1"/>
  <c r="AG92" i="30" s="1"/>
  <c r="AG93" i="30" s="1"/>
  <c r="AG94" i="30" s="1"/>
  <c r="AG95" i="30" s="1"/>
  <c r="AG96" i="30" s="1"/>
  <c r="AG97" i="30" s="1"/>
  <c r="AG98" i="30" s="1"/>
  <c r="AG99" i="30" s="1"/>
  <c r="AG100" i="30" s="1"/>
  <c r="AG101" i="30" s="1"/>
  <c r="AG102" i="30" s="1"/>
  <c r="AG103" i="30" s="1"/>
  <c r="AG104" i="30" s="1"/>
  <c r="AG105" i="30" s="1"/>
  <c r="AG106" i="30" s="1"/>
  <c r="AG107" i="30" s="1"/>
  <c r="AG108" i="30" s="1"/>
  <c r="AG109" i="30" s="1"/>
  <c r="AG110" i="30" s="1"/>
  <c r="AG111" i="30" s="1"/>
  <c r="AG112" i="30" s="1"/>
  <c r="AG113" i="30" s="1"/>
  <c r="AG114" i="30" s="1"/>
  <c r="AG115" i="30" s="1"/>
  <c r="AG116" i="30" s="1"/>
  <c r="AG117" i="30" s="1"/>
  <c r="AG118" i="30" s="1"/>
  <c r="AG119" i="30" s="1"/>
  <c r="AG120" i="30" s="1"/>
  <c r="AG121" i="30" s="1"/>
  <c r="AG122" i="30" s="1"/>
  <c r="AG123" i="30" s="1"/>
  <c r="AG124" i="30" s="1"/>
  <c r="AG125" i="30" s="1"/>
  <c r="AG126" i="30" s="1"/>
  <c r="AG127" i="30" s="1"/>
  <c r="AG128" i="30" s="1"/>
  <c r="AG129" i="30" s="1"/>
  <c r="AG130" i="30" s="1"/>
  <c r="AG131" i="30" s="1"/>
  <c r="AG132" i="30" s="1"/>
  <c r="AG133" i="30" s="1"/>
  <c r="AG134" i="30" s="1"/>
  <c r="AG135" i="30" s="1"/>
  <c r="AG136" i="30" s="1"/>
  <c r="AG137" i="30" s="1"/>
  <c r="AG138" i="30" s="1"/>
  <c r="AG139" i="30" s="1"/>
  <c r="AG140" i="30" s="1"/>
  <c r="AG141" i="30" s="1"/>
  <c r="AG142" i="30" s="1"/>
  <c r="AG143" i="30" s="1"/>
  <c r="AG144" i="30" s="1"/>
  <c r="AG145" i="30" s="1"/>
  <c r="AG146" i="30" s="1"/>
  <c r="AG147" i="30" s="1"/>
  <c r="AG148" i="30" s="1"/>
  <c r="AG149" i="30" s="1"/>
  <c r="AG150" i="30" s="1"/>
  <c r="AG151" i="30" s="1"/>
  <c r="AG152" i="30" s="1"/>
  <c r="AG153" i="30" s="1"/>
  <c r="AG154" i="30" s="1"/>
  <c r="AG155" i="30" s="1"/>
  <c r="AG156" i="30" s="1"/>
  <c r="AG157" i="30" s="1"/>
  <c r="AG158" i="30" s="1"/>
  <c r="AG159" i="30" s="1"/>
  <c r="AG160" i="30" s="1"/>
  <c r="AG161" i="30" s="1"/>
  <c r="AG162" i="30" s="1"/>
  <c r="AG163" i="30" s="1"/>
  <c r="AG164" i="30" s="1"/>
  <c r="AG165" i="30" s="1"/>
  <c r="AG166" i="30" s="1"/>
  <c r="AG167" i="30" s="1"/>
  <c r="AG168" i="30" s="1"/>
  <c r="AG169" i="30" s="1"/>
  <c r="AG170" i="30" s="1"/>
  <c r="AG171" i="30" s="1"/>
  <c r="AG172" i="30" s="1"/>
  <c r="AG173" i="30" s="1"/>
  <c r="AG174" i="30" s="1"/>
  <c r="AG175" i="30" s="1"/>
  <c r="AG176" i="30" s="1"/>
  <c r="AG177" i="30" s="1"/>
  <c r="AG178" i="30" s="1"/>
  <c r="AG179" i="30" s="1"/>
  <c r="AG180" i="30" s="1"/>
  <c r="AG181" i="30" s="1"/>
  <c r="AG182" i="30" s="1"/>
  <c r="AG183" i="30" s="1"/>
  <c r="AG184" i="30" s="1"/>
  <c r="AG185" i="30" s="1"/>
  <c r="AG186" i="30" s="1"/>
  <c r="AG187" i="30" s="1"/>
  <c r="AG188" i="30" s="1"/>
  <c r="AG189" i="30" s="1"/>
  <c r="AG190" i="30" s="1"/>
  <c r="AG191" i="30" s="1"/>
  <c r="AG192" i="30" s="1"/>
  <c r="AG193" i="30" s="1"/>
  <c r="AG194" i="30" s="1"/>
  <c r="AG195" i="30" s="1"/>
  <c r="AG196" i="30" s="1"/>
  <c r="AG197" i="30" s="1"/>
  <c r="AG198" i="30" s="1"/>
  <c r="AG199" i="30" s="1"/>
  <c r="AG200" i="30" s="1"/>
  <c r="AG201" i="30" s="1"/>
  <c r="AG202" i="30" s="1"/>
  <c r="AG203" i="30" s="1"/>
  <c r="AG204" i="30" s="1"/>
  <c r="AG205" i="30" s="1"/>
  <c r="AG206" i="30" s="1"/>
  <c r="AG207" i="30" s="1"/>
  <c r="AG208" i="30" s="1"/>
  <c r="AG209" i="30" s="1"/>
  <c r="AG210" i="30" s="1"/>
  <c r="AG211" i="30" s="1"/>
  <c r="AG212" i="30" s="1"/>
  <c r="AG213" i="30" s="1"/>
  <c r="AG214" i="30" s="1"/>
  <c r="AG215" i="30" s="1"/>
  <c r="AG216" i="30" s="1"/>
  <c r="AG217" i="30" s="1"/>
  <c r="AG218" i="30" s="1"/>
  <c r="AG219" i="30" s="1"/>
  <c r="AG220" i="30" s="1"/>
  <c r="AG221" i="30" s="1"/>
  <c r="AG222" i="30" s="1"/>
  <c r="AG223" i="30" s="1"/>
  <c r="AG224" i="30" s="1"/>
  <c r="AG225" i="30" s="1"/>
  <c r="AG226" i="30" s="1"/>
  <c r="AG227" i="30" s="1"/>
  <c r="AG228" i="30" s="1"/>
  <c r="AG229" i="30" s="1"/>
  <c r="AG230" i="30" s="1"/>
  <c r="AG231" i="30" s="1"/>
  <c r="AG232" i="30" s="1"/>
  <c r="AG233" i="30" s="1"/>
  <c r="AG234" i="30" s="1"/>
  <c r="AG235" i="30" s="1"/>
  <c r="AG236" i="30" s="1"/>
  <c r="AG237" i="30" s="1"/>
  <c r="AJ30" i="34"/>
  <c r="AM221" i="29" l="1"/>
  <c r="AK221" i="29"/>
  <c r="AL221" i="29"/>
  <c r="W222" i="29"/>
  <c r="L221" i="29"/>
  <c r="Q222" i="29" s="1"/>
  <c r="U224" i="29"/>
  <c r="AL228" i="34"/>
  <c r="AK228" i="34"/>
  <c r="AM228" i="34"/>
  <c r="W229" i="34"/>
  <c r="L228" i="34"/>
  <c r="Q229" i="34" s="1"/>
  <c r="U229" i="34"/>
  <c r="Q225" i="35"/>
  <c r="AM231" i="35"/>
  <c r="AK231" i="35"/>
  <c r="AL231" i="35"/>
  <c r="W232" i="35"/>
  <c r="L225" i="35"/>
  <c r="U226" i="35"/>
  <c r="H222" i="28"/>
  <c r="B222" i="28"/>
  <c r="H217" i="34"/>
  <c r="B217" i="34"/>
  <c r="C219" i="29"/>
  <c r="S218" i="29"/>
  <c r="AD218" i="29" s="1"/>
  <c r="F218" i="29"/>
  <c r="G218" i="29"/>
  <c r="C221" i="31"/>
  <c r="S220" i="31"/>
  <c r="AD220" i="31" s="1"/>
  <c r="H217" i="29"/>
  <c r="B217" i="29"/>
  <c r="C224" i="28"/>
  <c r="G223" i="28"/>
  <c r="F223" i="28"/>
  <c r="C219" i="34"/>
  <c r="S218" i="34"/>
  <c r="AD218" i="34" s="1"/>
  <c r="G218" i="34"/>
  <c r="C220" i="35"/>
  <c r="G220" i="35" s="1"/>
  <c r="S219" i="35"/>
  <c r="AD219" i="35" s="1"/>
  <c r="AJ24" i="32"/>
  <c r="AH25" i="32"/>
  <c r="AJ21" i="33"/>
  <c r="AH22" i="33"/>
  <c r="B219" i="31"/>
  <c r="H219" i="31"/>
  <c r="G220" i="31"/>
  <c r="B218" i="35"/>
  <c r="H218" i="35"/>
  <c r="AH21" i="30"/>
  <c r="AJ21" i="30" s="1"/>
  <c r="AH22" i="30"/>
  <c r="AJ22" i="30" s="1"/>
  <c r="AJ20" i="31"/>
  <c r="AH21" i="31"/>
  <c r="AJ24" i="29"/>
  <c r="AJ79" i="28"/>
  <c r="AH80" i="28"/>
  <c r="AJ26" i="20"/>
  <c r="AH27" i="20"/>
  <c r="AJ31" i="34"/>
  <c r="U225" i="29" l="1"/>
  <c r="AM222" i="29"/>
  <c r="AK222" i="29"/>
  <c r="AL222" i="29"/>
  <c r="W223" i="29"/>
  <c r="L222" i="29"/>
  <c r="Q223" i="29" s="1"/>
  <c r="AM229" i="34"/>
  <c r="AK229" i="34"/>
  <c r="AL229" i="34"/>
  <c r="W230" i="34"/>
  <c r="L229" i="34"/>
  <c r="Q230" i="34" s="1"/>
  <c r="U230" i="34"/>
  <c r="Q226" i="35"/>
  <c r="AL232" i="35"/>
  <c r="AM232" i="35"/>
  <c r="AK232" i="35"/>
  <c r="W233" i="35"/>
  <c r="L226" i="35"/>
  <c r="U227" i="35"/>
  <c r="C221" i="35"/>
  <c r="G221" i="35" s="1"/>
  <c r="S220" i="35"/>
  <c r="AD220" i="35" s="1"/>
  <c r="H218" i="29"/>
  <c r="B218" i="29"/>
  <c r="B218" i="34"/>
  <c r="H218" i="34"/>
  <c r="H223" i="28"/>
  <c r="B223" i="28"/>
  <c r="C220" i="34"/>
  <c r="S219" i="34"/>
  <c r="AD219" i="34" s="1"/>
  <c r="G219" i="34"/>
  <c r="F224" i="28"/>
  <c r="G224" i="28"/>
  <c r="C225" i="28"/>
  <c r="C222" i="31"/>
  <c r="S221" i="31"/>
  <c r="AD221" i="31" s="1"/>
  <c r="S219" i="29"/>
  <c r="AD219" i="29" s="1"/>
  <c r="F219" i="29"/>
  <c r="C220" i="29"/>
  <c r="G219" i="29"/>
  <c r="AJ25" i="32"/>
  <c r="AH26" i="32"/>
  <c r="AJ22" i="33"/>
  <c r="AH23" i="33"/>
  <c r="H220" i="31"/>
  <c r="B220" i="31"/>
  <c r="G221" i="31"/>
  <c r="H219" i="35"/>
  <c r="B219" i="35"/>
  <c r="AH23" i="30"/>
  <c r="AJ23" i="30" s="1"/>
  <c r="AJ21" i="31"/>
  <c r="AH22" i="31"/>
  <c r="AJ25" i="29"/>
  <c r="AJ80" i="28"/>
  <c r="AH81" i="28"/>
  <c r="AJ27" i="20"/>
  <c r="AH28" i="20"/>
  <c r="AJ32" i="34"/>
  <c r="AL223" i="29" l="1"/>
  <c r="AM223" i="29"/>
  <c r="AK223" i="29"/>
  <c r="W224" i="29"/>
  <c r="L223" i="29"/>
  <c r="Q224" i="29" s="1"/>
  <c r="U226" i="29"/>
  <c r="L230" i="34"/>
  <c r="Q231" i="34" s="1"/>
  <c r="U231" i="34"/>
  <c r="AK230" i="34"/>
  <c r="AM230" i="34"/>
  <c r="AL230" i="34"/>
  <c r="W231" i="34"/>
  <c r="Q227" i="35"/>
  <c r="AL233" i="35"/>
  <c r="AM233" i="35"/>
  <c r="AK233" i="35"/>
  <c r="W234" i="35"/>
  <c r="L227" i="35"/>
  <c r="U228" i="35"/>
  <c r="C221" i="29"/>
  <c r="S220" i="29"/>
  <c r="AD220" i="29" s="1"/>
  <c r="F220" i="29"/>
  <c r="G220" i="29"/>
  <c r="C223" i="31"/>
  <c r="S222" i="31"/>
  <c r="AD222" i="31" s="1"/>
  <c r="H219" i="34"/>
  <c r="B219" i="34"/>
  <c r="C226" i="28"/>
  <c r="G225" i="28"/>
  <c r="F225" i="28"/>
  <c r="B224" i="28"/>
  <c r="H224" i="28"/>
  <c r="C221" i="34"/>
  <c r="S220" i="34"/>
  <c r="AD220" i="34" s="1"/>
  <c r="G220" i="34"/>
  <c r="H219" i="29"/>
  <c r="B219" i="29"/>
  <c r="C222" i="35"/>
  <c r="S221" i="35"/>
  <c r="AD221" i="35" s="1"/>
  <c r="AJ26" i="32"/>
  <c r="AH27" i="32"/>
  <c r="AJ23" i="33"/>
  <c r="AH24" i="33"/>
  <c r="H221" i="31"/>
  <c r="B221" i="31"/>
  <c r="G222" i="31"/>
  <c r="G222" i="35"/>
  <c r="B220" i="35"/>
  <c r="H220" i="35"/>
  <c r="AH24" i="30"/>
  <c r="AJ22" i="31"/>
  <c r="AH23" i="31"/>
  <c r="AJ26" i="29"/>
  <c r="AJ81" i="28"/>
  <c r="AH82" i="28"/>
  <c r="AJ28" i="20"/>
  <c r="AH29" i="20"/>
  <c r="AJ33" i="34"/>
  <c r="U227" i="29" l="1"/>
  <c r="AL224" i="29"/>
  <c r="AM224" i="29"/>
  <c r="AK224" i="29"/>
  <c r="W225" i="29"/>
  <c r="L224" i="29"/>
  <c r="Q225" i="29" s="1"/>
  <c r="AK231" i="34"/>
  <c r="AM231" i="34"/>
  <c r="AL231" i="34"/>
  <c r="W232" i="34"/>
  <c r="L231" i="34"/>
  <c r="Q232" i="34" s="1"/>
  <c r="U232" i="34"/>
  <c r="Q228" i="35"/>
  <c r="AL234" i="35"/>
  <c r="AM234" i="35"/>
  <c r="AK234" i="35"/>
  <c r="W235" i="35"/>
  <c r="L228" i="35"/>
  <c r="U229" i="35"/>
  <c r="C223" i="35"/>
  <c r="G223" i="35" s="1"/>
  <c r="S222" i="35"/>
  <c r="AD222" i="35" s="1"/>
  <c r="B220" i="29"/>
  <c r="H220" i="29"/>
  <c r="S221" i="34"/>
  <c r="AD221" i="34" s="1"/>
  <c r="C222" i="34"/>
  <c r="G221" i="34"/>
  <c r="H225" i="28"/>
  <c r="B225" i="28"/>
  <c r="B220" i="34"/>
  <c r="H220" i="34"/>
  <c r="F226" i="28"/>
  <c r="G226" i="28"/>
  <c r="C227" i="28"/>
  <c r="C224" i="31"/>
  <c r="S223" i="31"/>
  <c r="AD223" i="31" s="1"/>
  <c r="C222" i="29"/>
  <c r="S221" i="29"/>
  <c r="AD221" i="29" s="1"/>
  <c r="F221" i="29"/>
  <c r="G221" i="29"/>
  <c r="AJ27" i="32"/>
  <c r="AH28" i="32"/>
  <c r="AJ24" i="33"/>
  <c r="AH25" i="33"/>
  <c r="H222" i="31"/>
  <c r="B222" i="31"/>
  <c r="G223" i="31"/>
  <c r="H221" i="35"/>
  <c r="B221" i="35"/>
  <c r="AJ24" i="30"/>
  <c r="AH25" i="30"/>
  <c r="AJ23" i="31"/>
  <c r="AH24" i="31"/>
  <c r="AJ27" i="29"/>
  <c r="AJ82" i="28"/>
  <c r="AH83" i="28"/>
  <c r="AJ29" i="20"/>
  <c r="AH30" i="20"/>
  <c r="AJ34" i="34"/>
  <c r="U228" i="29" l="1"/>
  <c r="AM225" i="29"/>
  <c r="AL225" i="29"/>
  <c r="AK225" i="29"/>
  <c r="W226" i="29"/>
  <c r="L225" i="29"/>
  <c r="Q226" i="29" s="1"/>
  <c r="L232" i="34"/>
  <c r="Q233" i="34" s="1"/>
  <c r="U233" i="34"/>
  <c r="AM232" i="34"/>
  <c r="AK232" i="34"/>
  <c r="AL232" i="34"/>
  <c r="W233" i="34"/>
  <c r="Q229" i="35"/>
  <c r="L229" i="35"/>
  <c r="U230" i="35"/>
  <c r="AM235" i="35"/>
  <c r="AK235" i="35"/>
  <c r="AL235" i="35"/>
  <c r="W236" i="35"/>
  <c r="C225" i="31"/>
  <c r="S224" i="31"/>
  <c r="AD224" i="31" s="1"/>
  <c r="H221" i="34"/>
  <c r="B221" i="34"/>
  <c r="C228" i="28"/>
  <c r="F227" i="28"/>
  <c r="G227" i="28"/>
  <c r="F222" i="29"/>
  <c r="C223" i="29"/>
  <c r="S222" i="29"/>
  <c r="AD222" i="29" s="1"/>
  <c r="G222" i="29"/>
  <c r="H226" i="28"/>
  <c r="B226" i="28"/>
  <c r="S222" i="34"/>
  <c r="AD222" i="34" s="1"/>
  <c r="C223" i="34"/>
  <c r="G222" i="34"/>
  <c r="H221" i="29"/>
  <c r="B221" i="29"/>
  <c r="C224" i="35"/>
  <c r="S223" i="35"/>
  <c r="AD223" i="35" s="1"/>
  <c r="AJ28" i="32"/>
  <c r="AH29" i="32"/>
  <c r="AJ25" i="33"/>
  <c r="AH26" i="33"/>
  <c r="B223" i="31"/>
  <c r="H223" i="31"/>
  <c r="G224" i="31"/>
  <c r="B222" i="35"/>
  <c r="H222" i="35"/>
  <c r="AH26" i="30"/>
  <c r="AJ25" i="30"/>
  <c r="AJ24" i="31"/>
  <c r="AH25" i="31"/>
  <c r="AJ28" i="29"/>
  <c r="AJ83" i="28"/>
  <c r="AH84" i="28"/>
  <c r="AJ30" i="20"/>
  <c r="AH31" i="20"/>
  <c r="AJ35" i="34"/>
  <c r="U229" i="29" l="1"/>
  <c r="AK226" i="29"/>
  <c r="AM226" i="29"/>
  <c r="AL226" i="29"/>
  <c r="W227" i="29"/>
  <c r="L226" i="29"/>
  <c r="Q227" i="29" s="1"/>
  <c r="L233" i="34"/>
  <c r="U234" i="34"/>
  <c r="AK233" i="34"/>
  <c r="AM233" i="34"/>
  <c r="AL233" i="34"/>
  <c r="W234" i="34"/>
  <c r="Q234" i="34"/>
  <c r="Q230" i="35"/>
  <c r="L230" i="35"/>
  <c r="U231" i="35"/>
  <c r="AL236" i="35"/>
  <c r="AM236" i="35"/>
  <c r="AK236" i="35"/>
  <c r="W237" i="35"/>
  <c r="C225" i="35"/>
  <c r="S224" i="35"/>
  <c r="AD224" i="35" s="1"/>
  <c r="G224" i="35"/>
  <c r="C224" i="34"/>
  <c r="S223" i="34"/>
  <c r="AD223" i="34" s="1"/>
  <c r="G223" i="34"/>
  <c r="H222" i="29"/>
  <c r="B222" i="29"/>
  <c r="H227" i="28"/>
  <c r="B227" i="28"/>
  <c r="B222" i="34"/>
  <c r="H222" i="34"/>
  <c r="F223" i="29"/>
  <c r="C224" i="29"/>
  <c r="S223" i="29"/>
  <c r="AD223" i="29" s="1"/>
  <c r="G223" i="29"/>
  <c r="F228" i="28"/>
  <c r="C229" i="28"/>
  <c r="G228" i="28"/>
  <c r="C226" i="31"/>
  <c r="S225" i="31"/>
  <c r="AD225" i="31" s="1"/>
  <c r="AJ29" i="32"/>
  <c r="AH30" i="32"/>
  <c r="AJ26" i="33"/>
  <c r="AH27" i="33"/>
  <c r="H224" i="31"/>
  <c r="B224" i="31"/>
  <c r="G225" i="31"/>
  <c r="G225" i="35"/>
  <c r="H223" i="35"/>
  <c r="B223" i="35"/>
  <c r="AJ26" i="30"/>
  <c r="AH27" i="30"/>
  <c r="AJ25" i="31"/>
  <c r="AH26" i="31"/>
  <c r="AJ29" i="29"/>
  <c r="AJ84" i="28"/>
  <c r="AH85" i="28"/>
  <c r="AJ31" i="20"/>
  <c r="AH32" i="20"/>
  <c r="AJ36" i="34"/>
  <c r="AK227" i="29" l="1"/>
  <c r="AL227" i="29"/>
  <c r="AM227" i="29"/>
  <c r="W228" i="29"/>
  <c r="L227" i="29"/>
  <c r="Q228" i="29" s="1"/>
  <c r="U230" i="29"/>
  <c r="AK234" i="34"/>
  <c r="AM234" i="34"/>
  <c r="AL234" i="34"/>
  <c r="W235" i="34"/>
  <c r="L234" i="34"/>
  <c r="Q235" i="34" s="1"/>
  <c r="U235" i="34"/>
  <c r="Q231" i="35"/>
  <c r="L231" i="35"/>
  <c r="U232" i="35"/>
  <c r="AL237" i="35"/>
  <c r="AK237" i="35"/>
  <c r="AM237" i="35"/>
  <c r="W238" i="35"/>
  <c r="B228" i="28"/>
  <c r="H228" i="28"/>
  <c r="C230" i="28"/>
  <c r="G229" i="28"/>
  <c r="F229" i="28"/>
  <c r="S224" i="29"/>
  <c r="AD224" i="29" s="1"/>
  <c r="F224" i="29"/>
  <c r="C225" i="29"/>
  <c r="G224" i="29"/>
  <c r="H223" i="34"/>
  <c r="B223" i="34"/>
  <c r="C227" i="31"/>
  <c r="S226" i="31"/>
  <c r="AD226" i="31" s="1"/>
  <c r="B223" i="29"/>
  <c r="H223" i="29"/>
  <c r="C225" i="34"/>
  <c r="S224" i="34"/>
  <c r="AD224" i="34" s="1"/>
  <c r="G224" i="34"/>
  <c r="C226" i="35"/>
  <c r="G226" i="35" s="1"/>
  <c r="S225" i="35"/>
  <c r="AD225" i="35" s="1"/>
  <c r="AJ30" i="32"/>
  <c r="AH31" i="32"/>
  <c r="AJ27" i="33"/>
  <c r="AH28" i="33"/>
  <c r="H225" i="31"/>
  <c r="B225" i="31"/>
  <c r="G226" i="31"/>
  <c r="B224" i="35"/>
  <c r="H224" i="35"/>
  <c r="AJ27" i="30"/>
  <c r="AH28" i="30"/>
  <c r="AJ26" i="31"/>
  <c r="AH27" i="31"/>
  <c r="AJ30" i="29"/>
  <c r="AJ85" i="28"/>
  <c r="AH86" i="28"/>
  <c r="AJ32" i="20"/>
  <c r="AH33" i="20"/>
  <c r="AJ37" i="34"/>
  <c r="U231" i="29" l="1"/>
  <c r="AM228" i="29"/>
  <c r="AL228" i="29"/>
  <c r="AK228" i="29"/>
  <c r="W229" i="29"/>
  <c r="L228" i="29"/>
  <c r="Q229" i="29" s="1"/>
  <c r="AM235" i="34"/>
  <c r="AK235" i="34"/>
  <c r="AL235" i="34"/>
  <c r="W236" i="34"/>
  <c r="L235" i="34"/>
  <c r="Q236" i="34" s="1"/>
  <c r="U236" i="34"/>
  <c r="Q232" i="35"/>
  <c r="L232" i="35"/>
  <c r="U233" i="35"/>
  <c r="AL238" i="35"/>
  <c r="AK238" i="35"/>
  <c r="AM238" i="35"/>
  <c r="W239" i="35"/>
  <c r="C227" i="35"/>
  <c r="S226" i="35"/>
  <c r="AD226" i="35" s="1"/>
  <c r="C228" i="31"/>
  <c r="S227" i="31"/>
  <c r="AD227" i="31" s="1"/>
  <c r="C226" i="29"/>
  <c r="S225" i="29"/>
  <c r="AD225" i="29" s="1"/>
  <c r="F225" i="29"/>
  <c r="G225" i="29"/>
  <c r="H229" i="28"/>
  <c r="B229" i="28"/>
  <c r="B224" i="34"/>
  <c r="H224" i="34"/>
  <c r="F230" i="28"/>
  <c r="G230" i="28"/>
  <c r="C231" i="28"/>
  <c r="S225" i="34"/>
  <c r="AD225" i="34" s="1"/>
  <c r="C226" i="34"/>
  <c r="G225" i="34"/>
  <c r="B224" i="29"/>
  <c r="H224" i="29"/>
  <c r="AJ31" i="32"/>
  <c r="AH32" i="32"/>
  <c r="AJ28" i="33"/>
  <c r="AH29" i="33"/>
  <c r="H226" i="31"/>
  <c r="B226" i="31"/>
  <c r="G227" i="31"/>
  <c r="G227" i="35"/>
  <c r="H225" i="35"/>
  <c r="B225" i="35"/>
  <c r="AJ28" i="30"/>
  <c r="AH29" i="30"/>
  <c r="AJ27" i="31"/>
  <c r="AH28" i="31"/>
  <c r="AJ31" i="29"/>
  <c r="AJ86" i="28"/>
  <c r="AH87" i="28"/>
  <c r="AJ33" i="20"/>
  <c r="AH34" i="20"/>
  <c r="AJ38" i="34"/>
  <c r="U232" i="29" l="1"/>
  <c r="AM229" i="29"/>
  <c r="AL229" i="29"/>
  <c r="AK229" i="29"/>
  <c r="W230" i="29"/>
  <c r="L229" i="29"/>
  <c r="Q230" i="29" s="1"/>
  <c r="AK236" i="34"/>
  <c r="AM236" i="34"/>
  <c r="AL236" i="34"/>
  <c r="W237" i="34"/>
  <c r="L236" i="34"/>
  <c r="Q237" i="34" s="1"/>
  <c r="U237" i="34"/>
  <c r="Q233" i="35"/>
  <c r="AK239" i="35"/>
  <c r="AM239" i="35"/>
  <c r="AL239" i="35"/>
  <c r="W240" i="35"/>
  <c r="L233" i="35"/>
  <c r="U234" i="35"/>
  <c r="H225" i="29"/>
  <c r="B225" i="29"/>
  <c r="H225" i="34"/>
  <c r="B225" i="34"/>
  <c r="C232" i="28"/>
  <c r="G231" i="28"/>
  <c r="F231" i="28"/>
  <c r="C229" i="31"/>
  <c r="S228" i="31"/>
  <c r="AD228" i="31" s="1"/>
  <c r="S226" i="34"/>
  <c r="AD226" i="34" s="1"/>
  <c r="C227" i="34"/>
  <c r="G226" i="34"/>
  <c r="H230" i="28"/>
  <c r="B230" i="28"/>
  <c r="C227" i="29"/>
  <c r="S226" i="29"/>
  <c r="AD226" i="29" s="1"/>
  <c r="F226" i="29"/>
  <c r="G226" i="29"/>
  <c r="C228" i="35"/>
  <c r="G228" i="35" s="1"/>
  <c r="S227" i="35"/>
  <c r="AD227" i="35" s="1"/>
  <c r="AJ32" i="32"/>
  <c r="AH33" i="32"/>
  <c r="AJ29" i="33"/>
  <c r="AH30" i="33"/>
  <c r="B227" i="31"/>
  <c r="H227" i="31"/>
  <c r="G228" i="31"/>
  <c r="B226" i="35"/>
  <c r="H226" i="35"/>
  <c r="AJ29" i="30"/>
  <c r="AH30" i="30"/>
  <c r="AJ28" i="31"/>
  <c r="AH29" i="31"/>
  <c r="AJ32" i="29"/>
  <c r="AJ87" i="28"/>
  <c r="AH88" i="28"/>
  <c r="AJ34" i="20"/>
  <c r="AH35" i="20"/>
  <c r="AJ39" i="34"/>
  <c r="U233" i="29" l="1"/>
  <c r="AK230" i="29"/>
  <c r="AL230" i="29"/>
  <c r="AM230" i="29"/>
  <c r="W231" i="29"/>
  <c r="L230" i="29"/>
  <c r="Q231" i="29" s="1"/>
  <c r="L237" i="34"/>
  <c r="Q238" i="34" s="1"/>
  <c r="U238" i="34"/>
  <c r="AM237" i="34"/>
  <c r="AL237" i="34"/>
  <c r="AK237" i="34"/>
  <c r="W238" i="34"/>
  <c r="Q234" i="35"/>
  <c r="L234" i="35"/>
  <c r="U235" i="35"/>
  <c r="AM240" i="35"/>
  <c r="AL240" i="35"/>
  <c r="AK240" i="35"/>
  <c r="W241" i="35"/>
  <c r="C229" i="35"/>
  <c r="S228" i="35"/>
  <c r="AD228" i="35" s="1"/>
  <c r="C228" i="29"/>
  <c r="S227" i="29"/>
  <c r="AD227" i="29" s="1"/>
  <c r="F227" i="29"/>
  <c r="G227" i="29"/>
  <c r="C230" i="31"/>
  <c r="S229" i="31"/>
  <c r="AD229" i="31" s="1"/>
  <c r="H226" i="29"/>
  <c r="B226" i="29"/>
  <c r="C228" i="34"/>
  <c r="S227" i="34"/>
  <c r="AD227" i="34" s="1"/>
  <c r="G227" i="34"/>
  <c r="H231" i="28"/>
  <c r="B231" i="28"/>
  <c r="B226" i="34"/>
  <c r="H226" i="34"/>
  <c r="F232" i="28"/>
  <c r="G232" i="28"/>
  <c r="C233" i="28"/>
  <c r="AJ33" i="32"/>
  <c r="AH34" i="32"/>
  <c r="AJ30" i="33"/>
  <c r="AH31" i="33"/>
  <c r="B228" i="31"/>
  <c r="H228" i="31"/>
  <c r="G229" i="31"/>
  <c r="G229" i="35"/>
  <c r="H227" i="35"/>
  <c r="B227" i="35"/>
  <c r="AJ30" i="30"/>
  <c r="AH31" i="30"/>
  <c r="AJ29" i="31"/>
  <c r="AH30" i="31"/>
  <c r="AJ33" i="29"/>
  <c r="AJ88" i="28"/>
  <c r="AH89" i="28"/>
  <c r="AJ35" i="20"/>
  <c r="AH36" i="20"/>
  <c r="AJ40" i="34"/>
  <c r="U234" i="29" l="1"/>
  <c r="AM231" i="29"/>
  <c r="AL231" i="29"/>
  <c r="AK231" i="29"/>
  <c r="W232" i="29"/>
  <c r="L231" i="29"/>
  <c r="Q232" i="29" s="1"/>
  <c r="L238" i="34"/>
  <c r="Q239" i="34" s="1"/>
  <c r="U239" i="34"/>
  <c r="AL238" i="34"/>
  <c r="AM238" i="34"/>
  <c r="AK238" i="34"/>
  <c r="W239" i="34"/>
  <c r="Q235" i="35"/>
  <c r="AL241" i="35"/>
  <c r="AK241" i="35"/>
  <c r="AM241" i="35"/>
  <c r="W242" i="35"/>
  <c r="L235" i="35"/>
  <c r="U236" i="35"/>
  <c r="B232" i="28"/>
  <c r="H232" i="28"/>
  <c r="C229" i="34"/>
  <c r="S228" i="34"/>
  <c r="AD228" i="34" s="1"/>
  <c r="G228" i="34"/>
  <c r="C231" i="31"/>
  <c r="S230" i="31"/>
  <c r="AD230" i="31" s="1"/>
  <c r="C229" i="29"/>
  <c r="S228" i="29"/>
  <c r="AD228" i="29" s="1"/>
  <c r="F228" i="29"/>
  <c r="G228" i="29"/>
  <c r="H227" i="34"/>
  <c r="B227" i="34"/>
  <c r="H227" i="29"/>
  <c r="B227" i="29"/>
  <c r="C234" i="28"/>
  <c r="G233" i="28"/>
  <c r="F233" i="28"/>
  <c r="C230" i="35"/>
  <c r="S229" i="35"/>
  <c r="AD229" i="35" s="1"/>
  <c r="AJ34" i="32"/>
  <c r="AH35" i="32"/>
  <c r="AJ31" i="33"/>
  <c r="AH32" i="33"/>
  <c r="G230" i="31"/>
  <c r="H229" i="31"/>
  <c r="B229" i="31"/>
  <c r="H228" i="35"/>
  <c r="B228" i="35"/>
  <c r="AJ31" i="30"/>
  <c r="AH32" i="30"/>
  <c r="AJ30" i="31"/>
  <c r="AH31" i="31"/>
  <c r="AJ34" i="29"/>
  <c r="AJ89" i="28"/>
  <c r="AH90" i="28"/>
  <c r="AJ36" i="20"/>
  <c r="AH37" i="20"/>
  <c r="AJ41" i="34"/>
  <c r="AM232" i="29" l="1"/>
  <c r="AK232" i="29"/>
  <c r="AL232" i="29"/>
  <c r="W233" i="29"/>
  <c r="L232" i="29"/>
  <c r="Q233" i="29" s="1"/>
  <c r="U235" i="29"/>
  <c r="L239" i="34"/>
  <c r="Q240" i="34" s="1"/>
  <c r="U240" i="34"/>
  <c r="AL239" i="34"/>
  <c r="AM239" i="34"/>
  <c r="AK239" i="34"/>
  <c r="W240" i="34"/>
  <c r="Q236" i="35"/>
  <c r="L236" i="35"/>
  <c r="U237" i="35"/>
  <c r="AL242" i="35"/>
  <c r="AM242" i="35"/>
  <c r="AK242" i="35"/>
  <c r="W243" i="35"/>
  <c r="C231" i="35"/>
  <c r="S230" i="35"/>
  <c r="AD230" i="35" s="1"/>
  <c r="H228" i="29"/>
  <c r="B228" i="29"/>
  <c r="C232" i="31"/>
  <c r="S231" i="31"/>
  <c r="AD231" i="31" s="1"/>
  <c r="S229" i="34"/>
  <c r="AD229" i="34" s="1"/>
  <c r="C230" i="34"/>
  <c r="G229" i="34"/>
  <c r="H233" i="28"/>
  <c r="B233" i="28"/>
  <c r="B228" i="34"/>
  <c r="H228" i="34"/>
  <c r="F234" i="28"/>
  <c r="G234" i="28"/>
  <c r="C235" i="28"/>
  <c r="C230" i="29"/>
  <c r="S229" i="29"/>
  <c r="AD229" i="29" s="1"/>
  <c r="F229" i="29"/>
  <c r="G229" i="29"/>
  <c r="G230" i="35"/>
  <c r="AJ35" i="32"/>
  <c r="AH36" i="32"/>
  <c r="AJ32" i="33"/>
  <c r="AH33" i="33"/>
  <c r="B230" i="31"/>
  <c r="H230" i="31"/>
  <c r="G231" i="31"/>
  <c r="H229" i="35"/>
  <c r="B229" i="35"/>
  <c r="AJ32" i="30"/>
  <c r="AH33" i="30"/>
  <c r="AJ31" i="31"/>
  <c r="AH32" i="31"/>
  <c r="AJ35" i="29"/>
  <c r="AJ90" i="28"/>
  <c r="AH91" i="28"/>
  <c r="AJ37" i="20"/>
  <c r="AH38" i="20"/>
  <c r="AJ42" i="34"/>
  <c r="U236" i="29" l="1"/>
  <c r="AL233" i="29"/>
  <c r="AM233" i="29"/>
  <c r="AK233" i="29"/>
  <c r="W234" i="29"/>
  <c r="L233" i="29"/>
  <c r="Q234" i="29" s="1"/>
  <c r="L240" i="34"/>
  <c r="Q241" i="34" s="1"/>
  <c r="U241" i="34"/>
  <c r="AK240" i="34"/>
  <c r="AM240" i="34"/>
  <c r="AL240" i="34"/>
  <c r="W241" i="34"/>
  <c r="Q237" i="35"/>
  <c r="AL243" i="35"/>
  <c r="AK243" i="35"/>
  <c r="AM243" i="35"/>
  <c r="W244" i="35"/>
  <c r="L237" i="35"/>
  <c r="U238" i="35"/>
  <c r="H234" i="28"/>
  <c r="B234" i="28"/>
  <c r="U5" i="28"/>
  <c r="U3" i="28"/>
  <c r="U4" i="28"/>
  <c r="S230" i="34"/>
  <c r="AD230" i="34" s="1"/>
  <c r="C231" i="34"/>
  <c r="G230" i="34"/>
  <c r="C231" i="29"/>
  <c r="S230" i="29"/>
  <c r="AD230" i="29" s="1"/>
  <c r="F230" i="29"/>
  <c r="G230" i="29"/>
  <c r="H229" i="34"/>
  <c r="B229" i="34"/>
  <c r="H229" i="29"/>
  <c r="B229" i="29"/>
  <c r="C236" i="28"/>
  <c r="F235" i="28"/>
  <c r="C233" i="31"/>
  <c r="S232" i="31"/>
  <c r="AD232" i="31" s="1"/>
  <c r="C232" i="35"/>
  <c r="S231" i="35"/>
  <c r="AD231" i="35" s="1"/>
  <c r="G231" i="35"/>
  <c r="AJ36" i="32"/>
  <c r="AH37" i="32"/>
  <c r="AJ33" i="33"/>
  <c r="AH34" i="33"/>
  <c r="G232" i="31"/>
  <c r="H231" i="31"/>
  <c r="B231" i="31"/>
  <c r="H230" i="35"/>
  <c r="B230" i="35"/>
  <c r="AJ33" i="30"/>
  <c r="AH34" i="30"/>
  <c r="AJ32" i="31"/>
  <c r="AH33" i="31"/>
  <c r="AJ36" i="29"/>
  <c r="AJ91" i="28"/>
  <c r="AH92" i="28"/>
  <c r="AJ38" i="20"/>
  <c r="AH39" i="20"/>
  <c r="AJ43" i="34"/>
  <c r="U237" i="29" l="1"/>
  <c r="AK234" i="29"/>
  <c r="AL234" i="29"/>
  <c r="AM234" i="29"/>
  <c r="W235" i="29"/>
  <c r="L234" i="29"/>
  <c r="Q235" i="29" s="1"/>
  <c r="L241" i="34"/>
  <c r="Q242" i="34" s="1"/>
  <c r="U242" i="34"/>
  <c r="AM241" i="34"/>
  <c r="AL241" i="34"/>
  <c r="AK241" i="34"/>
  <c r="W242" i="34"/>
  <c r="Q238" i="35"/>
  <c r="L238" i="35"/>
  <c r="U239" i="35"/>
  <c r="AK244" i="35"/>
  <c r="AM244" i="35"/>
  <c r="AL244" i="35"/>
  <c r="W245" i="35"/>
  <c r="AV10" i="28"/>
  <c r="AU10" i="28" s="1"/>
  <c r="AT10" i="28" s="1"/>
  <c r="AS10" i="28"/>
  <c r="B11" i="19" s="1"/>
  <c r="AV12" i="28"/>
  <c r="AS12" i="28"/>
  <c r="B13" i="19" s="1"/>
  <c r="H230" i="29"/>
  <c r="B230" i="29"/>
  <c r="B230" i="34"/>
  <c r="H230" i="34"/>
  <c r="C234" i="31"/>
  <c r="S233" i="31"/>
  <c r="AD233" i="31" s="1"/>
  <c r="C232" i="34"/>
  <c r="S231" i="34"/>
  <c r="AD231" i="34" s="1"/>
  <c r="G231" i="34"/>
  <c r="C233" i="35"/>
  <c r="S232" i="35"/>
  <c r="AD232" i="35" s="1"/>
  <c r="F236" i="28"/>
  <c r="C237" i="28"/>
  <c r="F237" i="28" s="1"/>
  <c r="C232" i="29"/>
  <c r="S231" i="29"/>
  <c r="AD231" i="29" s="1"/>
  <c r="F231" i="29"/>
  <c r="G231" i="29"/>
  <c r="AS11" i="28"/>
  <c r="B12" i="19" s="1"/>
  <c r="AV11" i="28"/>
  <c r="AU11" i="28" s="1"/>
  <c r="AT11" i="28" s="1"/>
  <c r="G232" i="35"/>
  <c r="AJ37" i="32"/>
  <c r="AH38" i="32"/>
  <c r="AJ34" i="33"/>
  <c r="AH35" i="33"/>
  <c r="H232" i="31"/>
  <c r="B232" i="31"/>
  <c r="G233" i="31"/>
  <c r="H231" i="35"/>
  <c r="B231" i="35"/>
  <c r="AJ34" i="30"/>
  <c r="AH35" i="30"/>
  <c r="AJ33" i="31"/>
  <c r="AH34" i="31"/>
  <c r="AJ37" i="29"/>
  <c r="AJ92" i="28"/>
  <c r="AH93" i="28"/>
  <c r="AJ39" i="20"/>
  <c r="AH40" i="20"/>
  <c r="AJ44" i="34"/>
  <c r="U238" i="29" l="1"/>
  <c r="AK235" i="29"/>
  <c r="AM235" i="29"/>
  <c r="AL235" i="29"/>
  <c r="W236" i="29"/>
  <c r="L235" i="29"/>
  <c r="Q236" i="29" s="1"/>
  <c r="L242" i="34"/>
  <c r="Q243" i="34" s="1"/>
  <c r="Q244" i="34" s="1"/>
  <c r="Q245" i="34" s="1"/>
  <c r="Q246" i="34" s="1"/>
  <c r="Q247" i="34" s="1"/>
  <c r="Q248" i="34" s="1"/>
  <c r="Q249" i="34" s="1"/>
  <c r="Q250" i="34" s="1"/>
  <c r="Q251" i="34" s="1"/>
  <c r="Q252" i="34" s="1"/>
  <c r="Q253" i="34" s="1"/>
  <c r="Q254" i="34" s="1"/>
  <c r="Q255" i="34" s="1"/>
  <c r="Q256" i="34" s="1"/>
  <c r="Q257" i="34" s="1"/>
  <c r="Q258" i="34" s="1"/>
  <c r="Q259" i="34" s="1"/>
  <c r="Q260" i="34" s="1"/>
  <c r="Q261" i="34" s="1"/>
  <c r="Q262" i="34" s="1"/>
  <c r="Q263" i="34" s="1"/>
  <c r="Q264" i="34" s="1"/>
  <c r="Q265" i="34" s="1"/>
  <c r="Q266" i="34" s="1"/>
  <c r="Q267" i="34" s="1"/>
  <c r="Q268" i="34" s="1"/>
  <c r="Q269" i="34" s="1"/>
  <c r="Q270" i="34" s="1"/>
  <c r="Q271" i="34" s="1"/>
  <c r="Q272" i="34" s="1"/>
  <c r="Q273" i="34" s="1"/>
  <c r="Q274" i="34" s="1"/>
  <c r="Q275" i="34" s="1"/>
  <c r="AQ33" i="34" s="1"/>
  <c r="U243" i="34"/>
  <c r="U244" i="34" s="1"/>
  <c r="U245" i="34" s="1"/>
  <c r="U246" i="34" s="1"/>
  <c r="U247" i="34" s="1"/>
  <c r="U248" i="34" s="1"/>
  <c r="U249" i="34" s="1"/>
  <c r="U250" i="34" s="1"/>
  <c r="U251" i="34" s="1"/>
  <c r="U252" i="34" s="1"/>
  <c r="U253" i="34" s="1"/>
  <c r="U254" i="34" s="1"/>
  <c r="U255" i="34" s="1"/>
  <c r="U256" i="34" s="1"/>
  <c r="U257" i="34" s="1"/>
  <c r="U258" i="34" s="1"/>
  <c r="U259" i="34" s="1"/>
  <c r="U260" i="34" s="1"/>
  <c r="U261" i="34" s="1"/>
  <c r="U262" i="34" s="1"/>
  <c r="U263" i="34" s="1"/>
  <c r="U264" i="34" s="1"/>
  <c r="U265" i="34" s="1"/>
  <c r="U266" i="34" s="1"/>
  <c r="U267" i="34" s="1"/>
  <c r="U268" i="34" s="1"/>
  <c r="U269" i="34" s="1"/>
  <c r="U270" i="34" s="1"/>
  <c r="U271" i="34" s="1"/>
  <c r="U272" i="34" s="1"/>
  <c r="U273" i="34" s="1"/>
  <c r="U274" i="34" s="1"/>
  <c r="U275" i="34" s="1"/>
  <c r="U276" i="34" s="1"/>
  <c r="U277" i="34" s="1"/>
  <c r="U278" i="34" s="1"/>
  <c r="U279" i="34" s="1"/>
  <c r="U280" i="34" s="1"/>
  <c r="U281" i="34" s="1"/>
  <c r="U282" i="34" s="1"/>
  <c r="U283" i="34" s="1"/>
  <c r="U284" i="34" s="1"/>
  <c r="U285" i="34" s="1"/>
  <c r="U286" i="34" s="1"/>
  <c r="U287" i="34" s="1"/>
  <c r="U288" i="34" s="1"/>
  <c r="U289" i="34" s="1"/>
  <c r="U290" i="34" s="1"/>
  <c r="U291" i="34" s="1"/>
  <c r="U292" i="34" s="1"/>
  <c r="U293" i="34" s="1"/>
  <c r="U294" i="34" s="1"/>
  <c r="U295" i="34" s="1"/>
  <c r="U296" i="34" s="1"/>
  <c r="U297" i="34" s="1"/>
  <c r="U298" i="34" s="1"/>
  <c r="U299" i="34" s="1"/>
  <c r="U300" i="34" s="1"/>
  <c r="U301" i="34" s="1"/>
  <c r="AM242" i="34"/>
  <c r="AK242" i="34"/>
  <c r="AL242" i="34"/>
  <c r="W243" i="34"/>
  <c r="Q239" i="35"/>
  <c r="L239" i="35"/>
  <c r="U240" i="35"/>
  <c r="AK245" i="35"/>
  <c r="AL245" i="35"/>
  <c r="AM245" i="35"/>
  <c r="W246" i="35"/>
  <c r="C233" i="34"/>
  <c r="S232" i="34"/>
  <c r="AD232" i="34" s="1"/>
  <c r="G232" i="34"/>
  <c r="C233" i="29"/>
  <c r="S232" i="29"/>
  <c r="AD232" i="29" s="1"/>
  <c r="F232" i="29"/>
  <c r="G232" i="29"/>
  <c r="C234" i="35"/>
  <c r="S233" i="35"/>
  <c r="AD233" i="35" s="1"/>
  <c r="AU12" i="28"/>
  <c r="AT12" i="28" s="1"/>
  <c r="AV13" i="28" s="1"/>
  <c r="H231" i="29"/>
  <c r="B231" i="29"/>
  <c r="B231" i="34"/>
  <c r="H231" i="34"/>
  <c r="C12" i="19"/>
  <c r="H5" i="27"/>
  <c r="F5" i="27"/>
  <c r="C13" i="19"/>
  <c r="C235" i="31"/>
  <c r="S234" i="31"/>
  <c r="AD234" i="31" s="1"/>
  <c r="G233" i="35"/>
  <c r="AJ38" i="32"/>
  <c r="AH39" i="32"/>
  <c r="AJ35" i="33"/>
  <c r="AH36" i="33"/>
  <c r="H233" i="31"/>
  <c r="B233" i="31"/>
  <c r="G234" i="31"/>
  <c r="H232" i="35"/>
  <c r="B232" i="35"/>
  <c r="AJ35" i="30"/>
  <c r="AH36" i="30"/>
  <c r="AJ34" i="31"/>
  <c r="AH35" i="31"/>
  <c r="AJ38" i="29"/>
  <c r="AJ93" i="28"/>
  <c r="AH94" i="28"/>
  <c r="AJ40" i="20"/>
  <c r="AH41" i="20"/>
  <c r="AJ45" i="34"/>
  <c r="AK236" i="29" l="1"/>
  <c r="AL236" i="29"/>
  <c r="AM236" i="29"/>
  <c r="W237" i="29"/>
  <c r="L236" i="29"/>
  <c r="Q237" i="29" s="1"/>
  <c r="U239" i="29"/>
  <c r="AQ35" i="34"/>
  <c r="AQ37" i="34"/>
  <c r="AK243" i="34"/>
  <c r="AM243" i="34"/>
  <c r="AL243" i="34"/>
  <c r="W244" i="34"/>
  <c r="AG5" i="34"/>
  <c r="AG4" i="34"/>
  <c r="V4" i="34"/>
  <c r="V3" i="34"/>
  <c r="AG3" i="34"/>
  <c r="V5" i="34"/>
  <c r="Q240" i="35"/>
  <c r="L240" i="35"/>
  <c r="U241" i="35"/>
  <c r="AL246" i="35"/>
  <c r="AM246" i="35"/>
  <c r="AK246" i="35"/>
  <c r="W247" i="35"/>
  <c r="C236" i="31"/>
  <c r="S235" i="31"/>
  <c r="AD235" i="31" s="1"/>
  <c r="B232" i="29"/>
  <c r="H232" i="29"/>
  <c r="H232" i="34"/>
  <c r="B232" i="34"/>
  <c r="C235" i="35"/>
  <c r="S234" i="35"/>
  <c r="AD234" i="35" s="1"/>
  <c r="C234" i="29"/>
  <c r="S233" i="29"/>
  <c r="AD233" i="29" s="1"/>
  <c r="F233" i="29"/>
  <c r="G233" i="29"/>
  <c r="C234" i="34"/>
  <c r="S233" i="34"/>
  <c r="AD233" i="34" s="1"/>
  <c r="G233" i="34"/>
  <c r="G234" i="35"/>
  <c r="AJ39" i="32"/>
  <c r="AH40" i="32"/>
  <c r="AJ36" i="33"/>
  <c r="AH37" i="33"/>
  <c r="B234" i="31"/>
  <c r="H234" i="31"/>
  <c r="G235" i="31"/>
  <c r="H233" i="35"/>
  <c r="B233" i="35"/>
  <c r="AJ36" i="30"/>
  <c r="AH37" i="30"/>
  <c r="AJ35" i="31"/>
  <c r="AH36" i="31"/>
  <c r="AJ39" i="29"/>
  <c r="AJ94" i="28"/>
  <c r="AH95" i="28"/>
  <c r="AJ41" i="20"/>
  <c r="AH42" i="20"/>
  <c r="AJ46" i="34"/>
  <c r="U240" i="29" l="1"/>
  <c r="AM237" i="29"/>
  <c r="AK237" i="29"/>
  <c r="AL237" i="29"/>
  <c r="W238" i="29"/>
  <c r="L237" i="29"/>
  <c r="Q238" i="29" s="1"/>
  <c r="AS20" i="34"/>
  <c r="AV20" i="34"/>
  <c r="AS18" i="34"/>
  <c r="AV18" i="34"/>
  <c r="AL244" i="34"/>
  <c r="AK244" i="34"/>
  <c r="AM244" i="34"/>
  <c r="W245" i="34"/>
  <c r="AS19" i="34"/>
  <c r="AV19" i="34"/>
  <c r="Q241" i="35"/>
  <c r="L241" i="35"/>
  <c r="U242" i="35"/>
  <c r="AM247" i="35"/>
  <c r="AL247" i="35"/>
  <c r="AK247" i="35"/>
  <c r="W248" i="35"/>
  <c r="H233" i="34"/>
  <c r="B233" i="34"/>
  <c r="H233" i="29"/>
  <c r="B233" i="29"/>
  <c r="C236" i="35"/>
  <c r="S235" i="35"/>
  <c r="AD235" i="35" s="1"/>
  <c r="S234" i="34"/>
  <c r="AD234" i="34" s="1"/>
  <c r="C235" i="34"/>
  <c r="G234" i="34"/>
  <c r="C235" i="29"/>
  <c r="S234" i="29"/>
  <c r="AD234" i="29" s="1"/>
  <c r="F234" i="29"/>
  <c r="G234" i="29"/>
  <c r="C237" i="31"/>
  <c r="S236" i="31"/>
  <c r="AD236" i="31" s="1"/>
  <c r="G235" i="35"/>
  <c r="AJ40" i="32"/>
  <c r="AH41" i="32"/>
  <c r="AJ37" i="33"/>
  <c r="AH38" i="33"/>
  <c r="H235" i="31"/>
  <c r="B235" i="31"/>
  <c r="G236" i="31"/>
  <c r="H234" i="35"/>
  <c r="B234" i="35"/>
  <c r="AJ37" i="30"/>
  <c r="AH38" i="30"/>
  <c r="AJ36" i="31"/>
  <c r="AH37" i="31"/>
  <c r="AJ40" i="29"/>
  <c r="AJ95" i="28"/>
  <c r="AH96" i="28"/>
  <c r="AJ42" i="20"/>
  <c r="AH43" i="20"/>
  <c r="AJ47" i="34"/>
  <c r="U241" i="29" l="1"/>
  <c r="AK238" i="29"/>
  <c r="AL238" i="29"/>
  <c r="AM238" i="29"/>
  <c r="W239" i="29"/>
  <c r="L238" i="29"/>
  <c r="Q239" i="29" s="1"/>
  <c r="AL245" i="34"/>
  <c r="AM245" i="34"/>
  <c r="AK245" i="34"/>
  <c r="W246" i="34"/>
  <c r="AU18" i="34"/>
  <c r="AV26" i="34"/>
  <c r="AS26" i="34"/>
  <c r="L16" i="36" s="1"/>
  <c r="L17" i="19"/>
  <c r="AU19" i="34"/>
  <c r="AV27" i="34"/>
  <c r="AU20" i="34"/>
  <c r="AV28" i="34"/>
  <c r="L18" i="19"/>
  <c r="AS27" i="34"/>
  <c r="L17" i="36" s="1"/>
  <c r="AS28" i="34"/>
  <c r="L18" i="36" s="1"/>
  <c r="L19" i="19"/>
  <c r="Q242" i="35"/>
  <c r="L242" i="35"/>
  <c r="U243" i="35"/>
  <c r="U244" i="35" s="1"/>
  <c r="U245" i="35" s="1"/>
  <c r="U246" i="35" s="1"/>
  <c r="U247" i="35" s="1"/>
  <c r="U248" i="35" s="1"/>
  <c r="U249" i="35" s="1"/>
  <c r="U250" i="35" s="1"/>
  <c r="U251" i="35" s="1"/>
  <c r="U252" i="35" s="1"/>
  <c r="U253" i="35" s="1"/>
  <c r="U254" i="35" s="1"/>
  <c r="U255" i="35" s="1"/>
  <c r="U256" i="35" s="1"/>
  <c r="U257" i="35" s="1"/>
  <c r="U258" i="35" s="1"/>
  <c r="U259" i="35" s="1"/>
  <c r="U260" i="35" s="1"/>
  <c r="U261" i="35" s="1"/>
  <c r="U262" i="35" s="1"/>
  <c r="U263" i="35" s="1"/>
  <c r="U264" i="35" s="1"/>
  <c r="U265" i="35" s="1"/>
  <c r="U266" i="35" s="1"/>
  <c r="U267" i="35" s="1"/>
  <c r="U268" i="35" s="1"/>
  <c r="U269" i="35" s="1"/>
  <c r="U270" i="35" s="1"/>
  <c r="U271" i="35" s="1"/>
  <c r="U272" i="35" s="1"/>
  <c r="U273" i="35" s="1"/>
  <c r="U274" i="35" s="1"/>
  <c r="U275" i="35" s="1"/>
  <c r="U276" i="35" s="1"/>
  <c r="U277" i="35" s="1"/>
  <c r="U278" i="35" s="1"/>
  <c r="U279" i="35" s="1"/>
  <c r="U280" i="35" s="1"/>
  <c r="U281" i="35" s="1"/>
  <c r="U282" i="35" s="1"/>
  <c r="U283" i="35" s="1"/>
  <c r="U284" i="35" s="1"/>
  <c r="U285" i="35" s="1"/>
  <c r="U286" i="35" s="1"/>
  <c r="U287" i="35" s="1"/>
  <c r="U288" i="35" s="1"/>
  <c r="U289" i="35" s="1"/>
  <c r="U290" i="35" s="1"/>
  <c r="U291" i="35" s="1"/>
  <c r="U292" i="35" s="1"/>
  <c r="U293" i="35" s="1"/>
  <c r="U294" i="35" s="1"/>
  <c r="U295" i="35" s="1"/>
  <c r="U296" i="35" s="1"/>
  <c r="U297" i="35" s="1"/>
  <c r="U298" i="35" s="1"/>
  <c r="U299" i="35" s="1"/>
  <c r="U300" i="35" s="1"/>
  <c r="U301" i="35" s="1"/>
  <c r="AL248" i="35"/>
  <c r="AK248" i="35"/>
  <c r="AM248" i="35"/>
  <c r="W249" i="35"/>
  <c r="S235" i="34"/>
  <c r="AD235" i="34" s="1"/>
  <c r="C236" i="34"/>
  <c r="G235" i="34"/>
  <c r="C238" i="31"/>
  <c r="S237" i="31"/>
  <c r="AD237" i="31" s="1"/>
  <c r="C236" i="29"/>
  <c r="F235" i="29"/>
  <c r="S235" i="29"/>
  <c r="AD235" i="29" s="1"/>
  <c r="G235" i="29"/>
  <c r="H234" i="29"/>
  <c r="B234" i="29"/>
  <c r="B234" i="34"/>
  <c r="H234" i="34"/>
  <c r="C237" i="35"/>
  <c r="S236" i="35"/>
  <c r="AD236" i="35" s="1"/>
  <c r="G236" i="35"/>
  <c r="G237" i="31"/>
  <c r="B237" i="31" s="1"/>
  <c r="AJ41" i="32"/>
  <c r="AH42" i="32"/>
  <c r="AJ38" i="33"/>
  <c r="AH39" i="33"/>
  <c r="H236" i="31"/>
  <c r="B236" i="31"/>
  <c r="H237" i="31"/>
  <c r="H235" i="35"/>
  <c r="B235" i="35"/>
  <c r="AJ38" i="30"/>
  <c r="AH39" i="30"/>
  <c r="AJ37" i="31"/>
  <c r="AH38" i="31"/>
  <c r="AJ41" i="29"/>
  <c r="AJ96" i="28"/>
  <c r="AH97" i="28"/>
  <c r="AJ43" i="20"/>
  <c r="AH44" i="20"/>
  <c r="AJ48" i="34"/>
  <c r="U242" i="29" l="1"/>
  <c r="AL239" i="29"/>
  <c r="AM239" i="29"/>
  <c r="AK239" i="29"/>
  <c r="W240" i="29"/>
  <c r="L239" i="29"/>
  <c r="Q240" i="29" s="1"/>
  <c r="R6" i="27"/>
  <c r="M18" i="19"/>
  <c r="AK246" i="34"/>
  <c r="AM246" i="34"/>
  <c r="AL246" i="34"/>
  <c r="W247" i="34"/>
  <c r="M17" i="36"/>
  <c r="R8" i="27"/>
  <c r="AU28" i="34"/>
  <c r="AT20" i="34"/>
  <c r="AT28" i="34" s="1"/>
  <c r="P8" i="27"/>
  <c r="M18" i="36"/>
  <c r="P6" i="27"/>
  <c r="M19" i="19"/>
  <c r="AT19" i="34"/>
  <c r="AT27" i="34" s="1"/>
  <c r="AU27" i="34"/>
  <c r="AT18" i="34"/>
  <c r="AU26" i="34"/>
  <c r="AK249" i="35"/>
  <c r="AL249" i="35"/>
  <c r="AM249" i="35"/>
  <c r="W250" i="35"/>
  <c r="AG4" i="35"/>
  <c r="V5" i="35"/>
  <c r="V4" i="35"/>
  <c r="AG5" i="35"/>
  <c r="AG3" i="35"/>
  <c r="V3" i="35"/>
  <c r="Q243" i="35"/>
  <c r="Q244" i="35" s="1"/>
  <c r="Q245" i="35" s="1"/>
  <c r="Q246" i="35" s="1"/>
  <c r="Q247" i="35" s="1"/>
  <c r="Q248" i="35" s="1"/>
  <c r="Q249" i="35" s="1"/>
  <c r="Q250" i="35" s="1"/>
  <c r="Q251" i="35" s="1"/>
  <c r="Q252" i="35" s="1"/>
  <c r="Q253" i="35" s="1"/>
  <c r="Q254" i="35" s="1"/>
  <c r="Q255" i="35" s="1"/>
  <c r="Q256" i="35" s="1"/>
  <c r="Q257" i="35" s="1"/>
  <c r="Q258" i="35" s="1"/>
  <c r="Q259" i="35" s="1"/>
  <c r="Q260" i="35" s="1"/>
  <c r="Q261" i="35" s="1"/>
  <c r="Q262" i="35" s="1"/>
  <c r="Q263" i="35" s="1"/>
  <c r="Q264" i="35" s="1"/>
  <c r="Q265" i="35" s="1"/>
  <c r="Q266" i="35" s="1"/>
  <c r="Q267" i="35" s="1"/>
  <c r="Q268" i="35" s="1"/>
  <c r="Q269" i="35" s="1"/>
  <c r="Q270" i="35" s="1"/>
  <c r="Q271" i="35" s="1"/>
  <c r="Q272" i="35" s="1"/>
  <c r="Q273" i="35" s="1"/>
  <c r="Q274" i="35" s="1"/>
  <c r="Q275" i="35" s="1"/>
  <c r="AQ33" i="35" s="1"/>
  <c r="B235" i="34"/>
  <c r="H235" i="34"/>
  <c r="C238" i="35"/>
  <c r="S237" i="35"/>
  <c r="AD237" i="35" s="1"/>
  <c r="S236" i="29"/>
  <c r="AD236" i="29" s="1"/>
  <c r="F236" i="29"/>
  <c r="C237" i="29"/>
  <c r="G236" i="29"/>
  <c r="C237" i="34"/>
  <c r="S236" i="34"/>
  <c r="AD236" i="34" s="1"/>
  <c r="G236" i="34"/>
  <c r="H235" i="29"/>
  <c r="B235" i="29"/>
  <c r="C239" i="31"/>
  <c r="S238" i="31"/>
  <c r="AD238" i="31" s="1"/>
  <c r="G237" i="35"/>
  <c r="B237" i="35" s="1"/>
  <c r="G238" i="31"/>
  <c r="AJ42" i="32"/>
  <c r="AH43" i="32"/>
  <c r="AJ39" i="33"/>
  <c r="AH40" i="33"/>
  <c r="H237" i="35"/>
  <c r="H236" i="35"/>
  <c r="B236" i="35"/>
  <c r="AJ39" i="30"/>
  <c r="AH40" i="30"/>
  <c r="AJ38" i="31"/>
  <c r="AH39" i="31"/>
  <c r="AJ42" i="29"/>
  <c r="AJ97" i="28"/>
  <c r="AH98" i="28"/>
  <c r="AJ44" i="20"/>
  <c r="AH45" i="20"/>
  <c r="AJ49" i="34"/>
  <c r="U243" i="29" l="1"/>
  <c r="U244" i="29" s="1"/>
  <c r="U245" i="29" s="1"/>
  <c r="U246" i="29" s="1"/>
  <c r="U247" i="29" s="1"/>
  <c r="U248" i="29" s="1"/>
  <c r="U249" i="29" s="1"/>
  <c r="U250" i="29" s="1"/>
  <c r="U251" i="29" s="1"/>
  <c r="U252" i="29" s="1"/>
  <c r="U253" i="29" s="1"/>
  <c r="U254" i="29" s="1"/>
  <c r="U255" i="29" s="1"/>
  <c r="U256" i="29" s="1"/>
  <c r="U257" i="29" s="1"/>
  <c r="U258" i="29" s="1"/>
  <c r="U259" i="29" s="1"/>
  <c r="U260" i="29" s="1"/>
  <c r="U261" i="29" s="1"/>
  <c r="U262" i="29" s="1"/>
  <c r="U263" i="29" s="1"/>
  <c r="U264" i="29" s="1"/>
  <c r="U265" i="29" s="1"/>
  <c r="U266" i="29" s="1"/>
  <c r="U267" i="29" s="1"/>
  <c r="U268" i="29" s="1"/>
  <c r="U269" i="29" s="1"/>
  <c r="U270" i="29" s="1"/>
  <c r="U271" i="29" s="1"/>
  <c r="U272" i="29" s="1"/>
  <c r="U273" i="29" s="1"/>
  <c r="U274" i="29" s="1"/>
  <c r="U275" i="29" s="1"/>
  <c r="U276" i="29" s="1"/>
  <c r="U277" i="29" s="1"/>
  <c r="U278" i="29" s="1"/>
  <c r="U279" i="29" s="1"/>
  <c r="U280" i="29" s="1"/>
  <c r="U281" i="29" s="1"/>
  <c r="U282" i="29" s="1"/>
  <c r="U283" i="29" s="1"/>
  <c r="U284" i="29" s="1"/>
  <c r="U285" i="29" s="1"/>
  <c r="U286" i="29" s="1"/>
  <c r="U287" i="29" s="1"/>
  <c r="U288" i="29" s="1"/>
  <c r="U289" i="29" s="1"/>
  <c r="U290" i="29" s="1"/>
  <c r="U291" i="29" s="1"/>
  <c r="U292" i="29" s="1"/>
  <c r="U293" i="29" s="1"/>
  <c r="U294" i="29" s="1"/>
  <c r="U295" i="29" s="1"/>
  <c r="U296" i="29" s="1"/>
  <c r="U297" i="29" s="1"/>
  <c r="U298" i="29" s="1"/>
  <c r="U299" i="29" s="1"/>
  <c r="U300" i="29" s="1"/>
  <c r="AM240" i="29"/>
  <c r="AL240" i="29"/>
  <c r="AK240" i="29"/>
  <c r="W241" i="29"/>
  <c r="L240" i="29"/>
  <c r="Q241" i="29" s="1"/>
  <c r="AM247" i="34"/>
  <c r="AK247" i="34"/>
  <c r="AL247" i="34"/>
  <c r="W248" i="34"/>
  <c r="AV21" i="34"/>
  <c r="AT26" i="34"/>
  <c r="AV29" i="34" s="1"/>
  <c r="AQ35" i="35"/>
  <c r="AQ37" i="35"/>
  <c r="AL250" i="35"/>
  <c r="AK250" i="35"/>
  <c r="AM250" i="35"/>
  <c r="W251" i="35"/>
  <c r="AS19" i="35"/>
  <c r="AV19" i="35"/>
  <c r="AV18" i="35"/>
  <c r="AS18" i="35"/>
  <c r="AV20" i="35"/>
  <c r="AS20" i="35"/>
  <c r="B236" i="34"/>
  <c r="H236" i="34"/>
  <c r="H236" i="29"/>
  <c r="B236" i="29"/>
  <c r="C240" i="31"/>
  <c r="S239" i="31"/>
  <c r="AD239" i="31" s="1"/>
  <c r="C238" i="29"/>
  <c r="S237" i="29"/>
  <c r="AD237" i="29" s="1"/>
  <c r="F237" i="29"/>
  <c r="G237" i="29"/>
  <c r="C239" i="35"/>
  <c r="S238" i="35"/>
  <c r="AD238" i="35" s="1"/>
  <c r="S237" i="34"/>
  <c r="AD237" i="34" s="1"/>
  <c r="C238" i="34"/>
  <c r="G237" i="34"/>
  <c r="G238" i="35"/>
  <c r="B238" i="31"/>
  <c r="G239" i="31"/>
  <c r="B239" i="31" s="1"/>
  <c r="H238" i="31"/>
  <c r="H239" i="31" s="1"/>
  <c r="AJ43" i="32"/>
  <c r="AH44" i="32"/>
  <c r="AJ40" i="33"/>
  <c r="AH41" i="33"/>
  <c r="AJ40" i="30"/>
  <c r="AH41" i="30"/>
  <c r="AJ39" i="31"/>
  <c r="AH40" i="31"/>
  <c r="AJ43" i="29"/>
  <c r="AJ98" i="28"/>
  <c r="AH99" i="28"/>
  <c r="AJ45" i="20"/>
  <c r="AH46" i="20"/>
  <c r="AJ50" i="34"/>
  <c r="AM241" i="29" l="1"/>
  <c r="AK241" i="29"/>
  <c r="AL241" i="29"/>
  <c r="W242" i="29"/>
  <c r="L241" i="29"/>
  <c r="Q242" i="29" s="1"/>
  <c r="AL248" i="34"/>
  <c r="AK248" i="34"/>
  <c r="AM248" i="34"/>
  <c r="W249" i="34"/>
  <c r="AM251" i="35"/>
  <c r="AK251" i="35"/>
  <c r="AL251" i="35"/>
  <c r="W252" i="35"/>
  <c r="AU18" i="35"/>
  <c r="AV26" i="35"/>
  <c r="AS28" i="35"/>
  <c r="L23" i="36" s="1"/>
  <c r="L24" i="19"/>
  <c r="AV27" i="35"/>
  <c r="AU19" i="35"/>
  <c r="AU20" i="35"/>
  <c r="AV28" i="35"/>
  <c r="L23" i="19"/>
  <c r="M24" i="19" s="1"/>
  <c r="AS27" i="35"/>
  <c r="L22" i="36" s="1"/>
  <c r="L22" i="19"/>
  <c r="M23" i="19" s="1"/>
  <c r="AS26" i="35"/>
  <c r="L21" i="36" s="1"/>
  <c r="H237" i="34"/>
  <c r="B237" i="34"/>
  <c r="U3" i="34"/>
  <c r="U5" i="34"/>
  <c r="U4" i="34"/>
  <c r="C240" i="35"/>
  <c r="S239" i="35"/>
  <c r="AD239" i="35" s="1"/>
  <c r="S238" i="29"/>
  <c r="AD238" i="29" s="1"/>
  <c r="C239" i="29"/>
  <c r="F238" i="29"/>
  <c r="S238" i="34"/>
  <c r="AD238" i="34" s="1"/>
  <c r="C239" i="34"/>
  <c r="H237" i="29"/>
  <c r="B237" i="29"/>
  <c r="U4" i="29"/>
  <c r="U3" i="29"/>
  <c r="U5" i="29"/>
  <c r="C241" i="31"/>
  <c r="S240" i="31"/>
  <c r="AD240" i="31" s="1"/>
  <c r="B238" i="35"/>
  <c r="G239" i="35"/>
  <c r="B239" i="35" s="1"/>
  <c r="H238" i="35"/>
  <c r="G240" i="31"/>
  <c r="AJ44" i="32"/>
  <c r="AH45" i="32"/>
  <c r="AJ41" i="33"/>
  <c r="AH42" i="33"/>
  <c r="AJ41" i="30"/>
  <c r="AH42" i="30"/>
  <c r="AJ40" i="31"/>
  <c r="AH41" i="31"/>
  <c r="AJ44" i="29"/>
  <c r="AJ99" i="28"/>
  <c r="AH100" i="28"/>
  <c r="AJ46" i="20"/>
  <c r="AH47" i="20"/>
  <c r="AJ51" i="34"/>
  <c r="AM242" i="29" l="1"/>
  <c r="AL242" i="29"/>
  <c r="AK242" i="29"/>
  <c r="W243" i="29"/>
  <c r="L242" i="29"/>
  <c r="AL249" i="34"/>
  <c r="AM249" i="34"/>
  <c r="AK249" i="34"/>
  <c r="W250" i="34"/>
  <c r="M22" i="36"/>
  <c r="Z8" i="27"/>
  <c r="AL252" i="35"/>
  <c r="AM252" i="35"/>
  <c r="AK252" i="35"/>
  <c r="W253" i="35"/>
  <c r="AU28" i="35"/>
  <c r="AT20" i="35"/>
  <c r="AT28" i="35" s="1"/>
  <c r="M23" i="36"/>
  <c r="W8" i="27"/>
  <c r="AU27" i="35"/>
  <c r="AT19" i="35"/>
  <c r="AT27" i="35" s="1"/>
  <c r="AT18" i="35"/>
  <c r="AU26" i="35"/>
  <c r="AV11" i="29"/>
  <c r="AS11" i="29"/>
  <c r="B17" i="19" s="1"/>
  <c r="S239" i="34"/>
  <c r="AD239" i="34" s="1"/>
  <c r="C240" i="34"/>
  <c r="AS12" i="34"/>
  <c r="J19" i="19" s="1"/>
  <c r="AV12" i="34"/>
  <c r="C242" i="31"/>
  <c r="S241" i="31"/>
  <c r="AD241" i="31" s="1"/>
  <c r="AV10" i="34"/>
  <c r="AU10" i="34" s="1"/>
  <c r="AT10" i="34" s="1"/>
  <c r="AS10" i="34"/>
  <c r="J17" i="19" s="1"/>
  <c r="AS12" i="29"/>
  <c r="B18" i="19" s="1"/>
  <c r="AV12" i="29"/>
  <c r="C241" i="35"/>
  <c r="S240" i="35"/>
  <c r="AD240" i="35" s="1"/>
  <c r="AV10" i="29"/>
  <c r="AU10" i="29" s="1"/>
  <c r="AT10" i="29" s="1"/>
  <c r="AS10" i="29"/>
  <c r="B16" i="19" s="1"/>
  <c r="C240" i="29"/>
  <c r="S239" i="29"/>
  <c r="AD239" i="29" s="1"/>
  <c r="F239" i="29"/>
  <c r="AS11" i="34"/>
  <c r="J18" i="19" s="1"/>
  <c r="AV11" i="34"/>
  <c r="AU11" i="34" s="1"/>
  <c r="AT11" i="34" s="1"/>
  <c r="H239" i="35"/>
  <c r="G240" i="35"/>
  <c r="G241" i="31"/>
  <c r="B241" i="31" s="1"/>
  <c r="B240" i="31"/>
  <c r="H240" i="31"/>
  <c r="H241" i="31" s="1"/>
  <c r="AJ45" i="32"/>
  <c r="AH46" i="32"/>
  <c r="AJ42" i="33"/>
  <c r="AH43" i="33"/>
  <c r="AJ42" i="30"/>
  <c r="AH43" i="30"/>
  <c r="AJ41" i="31"/>
  <c r="AH42" i="31"/>
  <c r="AJ45" i="29"/>
  <c r="AJ100" i="28"/>
  <c r="AH101" i="28"/>
  <c r="AJ47" i="20"/>
  <c r="AH48" i="20"/>
  <c r="AJ52" i="34"/>
  <c r="AG4" i="29" l="1"/>
  <c r="V3" i="29"/>
  <c r="AG3" i="29"/>
  <c r="V4" i="29"/>
  <c r="V5" i="29"/>
  <c r="AG5" i="29"/>
  <c r="AL243" i="29"/>
  <c r="AM243" i="29"/>
  <c r="AK243" i="29"/>
  <c r="W244" i="29"/>
  <c r="Q243" i="29"/>
  <c r="Q244" i="29" s="1"/>
  <c r="Q245" i="29" s="1"/>
  <c r="Q246" i="29" s="1"/>
  <c r="Q247" i="29" s="1"/>
  <c r="Q248" i="29" s="1"/>
  <c r="Q249" i="29" s="1"/>
  <c r="Q250" i="29" s="1"/>
  <c r="Q251" i="29" s="1"/>
  <c r="Q252" i="29" s="1"/>
  <c r="Q253" i="29" s="1"/>
  <c r="Q254" i="29" s="1"/>
  <c r="Q255" i="29" s="1"/>
  <c r="Q256" i="29" s="1"/>
  <c r="Q257" i="29" s="1"/>
  <c r="Q258" i="29" s="1"/>
  <c r="Q259" i="29" s="1"/>
  <c r="Q260" i="29" s="1"/>
  <c r="Q261" i="29" s="1"/>
  <c r="Q262" i="29" s="1"/>
  <c r="Q263" i="29" s="1"/>
  <c r="Q264" i="29" s="1"/>
  <c r="Q265" i="29" s="1"/>
  <c r="Q266" i="29" s="1"/>
  <c r="Q267" i="29" s="1"/>
  <c r="Q268" i="29" s="1"/>
  <c r="Q269" i="29" s="1"/>
  <c r="Q270" i="29" s="1"/>
  <c r="Q271" i="29" s="1"/>
  <c r="Q272" i="29" s="1"/>
  <c r="Q273" i="29" s="1"/>
  <c r="Q274" i="29" s="1"/>
  <c r="Q275" i="29" s="1"/>
  <c r="AU12" i="29"/>
  <c r="AT12" i="29" s="1"/>
  <c r="AM250" i="34"/>
  <c r="AL250" i="34"/>
  <c r="AK250" i="34"/>
  <c r="W251" i="34"/>
  <c r="AK253" i="35"/>
  <c r="AL253" i="35"/>
  <c r="AM253" i="35"/>
  <c r="W254" i="35"/>
  <c r="AT26" i="35"/>
  <c r="AV29" i="35" s="1"/>
  <c r="AV21" i="35"/>
  <c r="C242" i="35"/>
  <c r="S241" i="35"/>
  <c r="AD241" i="35" s="1"/>
  <c r="C243" i="31"/>
  <c r="S242" i="31"/>
  <c r="AD242" i="31" s="1"/>
  <c r="K18" i="19"/>
  <c r="R5" i="27"/>
  <c r="AU12" i="34"/>
  <c r="AT12" i="34" s="1"/>
  <c r="AV13" i="34" s="1"/>
  <c r="L5" i="27"/>
  <c r="C18" i="19"/>
  <c r="F240" i="29"/>
  <c r="C241" i="29"/>
  <c r="S240" i="29"/>
  <c r="AD240" i="29" s="1"/>
  <c r="K19" i="19"/>
  <c r="P5" i="27"/>
  <c r="O5" i="27"/>
  <c r="C17" i="19"/>
  <c r="C241" i="34"/>
  <c r="S240" i="34"/>
  <c r="AD240" i="34" s="1"/>
  <c r="AU11" i="29"/>
  <c r="AT11" i="29" s="1"/>
  <c r="B240" i="35"/>
  <c r="G241" i="35"/>
  <c r="B241" i="35" s="1"/>
  <c r="H240" i="35"/>
  <c r="G242" i="31"/>
  <c r="AJ46" i="32"/>
  <c r="AH47" i="32"/>
  <c r="AJ43" i="33"/>
  <c r="AH44" i="33"/>
  <c r="AJ43" i="30"/>
  <c r="AH44" i="30"/>
  <c r="AJ42" i="31"/>
  <c r="AH43" i="31"/>
  <c r="AJ46" i="29"/>
  <c r="AJ101" i="28"/>
  <c r="AH102" i="28"/>
  <c r="AJ48" i="20"/>
  <c r="AH49" i="20"/>
  <c r="AJ53" i="34"/>
  <c r="AL244" i="29" l="1"/>
  <c r="AK244" i="29"/>
  <c r="AM244" i="29"/>
  <c r="W245" i="29"/>
  <c r="AS19" i="29"/>
  <c r="AV19" i="29"/>
  <c r="AQ33" i="29"/>
  <c r="AQ37" i="29"/>
  <c r="AQ35" i="29"/>
  <c r="AS18" i="29"/>
  <c r="AV18" i="29"/>
  <c r="AV20" i="29"/>
  <c r="AS20" i="29"/>
  <c r="AV13" i="29"/>
  <c r="AK251" i="34"/>
  <c r="AM251" i="34"/>
  <c r="AL251" i="34"/>
  <c r="W252" i="34"/>
  <c r="AK254" i="35"/>
  <c r="AM254" i="35"/>
  <c r="AL254" i="35"/>
  <c r="W255" i="35"/>
  <c r="C242" i="34"/>
  <c r="S241" i="34"/>
  <c r="AD241" i="34" s="1"/>
  <c r="C244" i="31"/>
  <c r="S243" i="31"/>
  <c r="AD243" i="31" s="1"/>
  <c r="H241" i="35"/>
  <c r="S241" i="29"/>
  <c r="AD241" i="29" s="1"/>
  <c r="F241" i="29"/>
  <c r="C242" i="29"/>
  <c r="C243" i="35"/>
  <c r="S242" i="35"/>
  <c r="AD242" i="35" s="1"/>
  <c r="G242" i="35"/>
  <c r="B242" i="31"/>
  <c r="G243" i="31"/>
  <c r="B243" i="31" s="1"/>
  <c r="H242" i="31"/>
  <c r="AJ47" i="32"/>
  <c r="AH48" i="32"/>
  <c r="AJ44" i="33"/>
  <c r="AH45" i="33"/>
  <c r="AJ44" i="30"/>
  <c r="AH45" i="30"/>
  <c r="AJ43" i="31"/>
  <c r="AH44" i="31"/>
  <c r="AJ47" i="29"/>
  <c r="AJ102" i="28"/>
  <c r="AH103" i="28"/>
  <c r="AJ49" i="20"/>
  <c r="AH50" i="20"/>
  <c r="AJ54" i="34"/>
  <c r="AK245" i="29" l="1"/>
  <c r="AL245" i="29"/>
  <c r="AM245" i="29"/>
  <c r="W246" i="29"/>
  <c r="AV26" i="29"/>
  <c r="AU18" i="29"/>
  <c r="AV28" i="29"/>
  <c r="AU20" i="29"/>
  <c r="AS26" i="29"/>
  <c r="D16" i="36" s="1"/>
  <c r="D16" i="19"/>
  <c r="AU19" i="29"/>
  <c r="AV27" i="29"/>
  <c r="D18" i="19"/>
  <c r="AS28" i="29"/>
  <c r="D18" i="36" s="1"/>
  <c r="AS27" i="29"/>
  <c r="D17" i="36" s="1"/>
  <c r="D17" i="19"/>
  <c r="AK252" i="34"/>
  <c r="AM252" i="34"/>
  <c r="AL252" i="34"/>
  <c r="W253" i="34"/>
  <c r="AK255" i="35"/>
  <c r="AL255" i="35"/>
  <c r="AM255" i="35"/>
  <c r="W256" i="35"/>
  <c r="C245" i="31"/>
  <c r="S244" i="31"/>
  <c r="AD244" i="31" s="1"/>
  <c r="C244" i="35"/>
  <c r="S243" i="35"/>
  <c r="AD243" i="35" s="1"/>
  <c r="C243" i="29"/>
  <c r="S242" i="29"/>
  <c r="AD242" i="29" s="1"/>
  <c r="F242" i="29"/>
  <c r="S242" i="34"/>
  <c r="AD242" i="34" s="1"/>
  <c r="C243" i="34"/>
  <c r="B242" i="35"/>
  <c r="H242" i="35"/>
  <c r="G244" i="31"/>
  <c r="AJ48" i="32"/>
  <c r="AH49" i="32"/>
  <c r="AJ45" i="33"/>
  <c r="AH46" i="33"/>
  <c r="AJ45" i="30"/>
  <c r="AH46" i="30"/>
  <c r="AJ44" i="31"/>
  <c r="AH45" i="31"/>
  <c r="AJ48" i="29"/>
  <c r="AJ103" i="28"/>
  <c r="AH104" i="28"/>
  <c r="AJ50" i="20"/>
  <c r="AH51" i="20"/>
  <c r="AJ55" i="34"/>
  <c r="AL246" i="29" l="1"/>
  <c r="AK246" i="29"/>
  <c r="AM246" i="29"/>
  <c r="W247" i="29"/>
  <c r="L6" i="27"/>
  <c r="E18" i="19"/>
  <c r="L8" i="27"/>
  <c r="E18" i="36"/>
  <c r="AT19" i="29"/>
  <c r="AT27" i="29" s="1"/>
  <c r="AU27" i="29"/>
  <c r="AU28" i="29"/>
  <c r="AT20" i="29"/>
  <c r="AT28" i="29" s="1"/>
  <c r="E17" i="19"/>
  <c r="O6" i="27"/>
  <c r="AT18" i="29"/>
  <c r="AU26" i="29"/>
  <c r="E17" i="36"/>
  <c r="O8" i="27"/>
  <c r="AM253" i="34"/>
  <c r="AK253" i="34"/>
  <c r="AL253" i="34"/>
  <c r="W254" i="34"/>
  <c r="AM256" i="35"/>
  <c r="AK256" i="35"/>
  <c r="AL256" i="35"/>
  <c r="W257" i="35"/>
  <c r="C245" i="35"/>
  <c r="S244" i="35"/>
  <c r="AD244" i="35" s="1"/>
  <c r="C244" i="34"/>
  <c r="S243" i="34"/>
  <c r="AD243" i="34" s="1"/>
  <c r="C244" i="29"/>
  <c r="S243" i="29"/>
  <c r="AD243" i="29" s="1"/>
  <c r="F243" i="29"/>
  <c r="C246" i="31"/>
  <c r="S245" i="31"/>
  <c r="AD245" i="31" s="1"/>
  <c r="B244" i="31"/>
  <c r="G245" i="31"/>
  <c r="B245" i="31" s="1"/>
  <c r="AJ49" i="32"/>
  <c r="AH50" i="32"/>
  <c r="AJ46" i="33"/>
  <c r="AH47" i="33"/>
  <c r="AJ46" i="30"/>
  <c r="AH47" i="30"/>
  <c r="AJ45" i="31"/>
  <c r="AH46" i="31"/>
  <c r="AJ49" i="29"/>
  <c r="AJ104" i="28"/>
  <c r="AH105" i="28"/>
  <c r="AJ51" i="20"/>
  <c r="AH52" i="20"/>
  <c r="AJ56" i="34"/>
  <c r="AK247" i="29" l="1"/>
  <c r="AL247" i="29"/>
  <c r="AM247" i="29"/>
  <c r="W248" i="29"/>
  <c r="AV21" i="29"/>
  <c r="AT26" i="29"/>
  <c r="AV29" i="29" s="1"/>
  <c r="AM254" i="34"/>
  <c r="AK254" i="34"/>
  <c r="AL254" i="34"/>
  <c r="W255" i="34"/>
  <c r="AK257" i="35"/>
  <c r="AL257" i="35"/>
  <c r="AM257" i="35"/>
  <c r="W258" i="35"/>
  <c r="C245" i="34"/>
  <c r="S244" i="34"/>
  <c r="AD244" i="34" s="1"/>
  <c r="C245" i="29"/>
  <c r="F244" i="29"/>
  <c r="S244" i="29"/>
  <c r="AD244" i="29" s="1"/>
  <c r="C247" i="31"/>
  <c r="S246" i="31"/>
  <c r="AD246" i="31" s="1"/>
  <c r="C246" i="35"/>
  <c r="S245" i="35"/>
  <c r="AD245" i="35" s="1"/>
  <c r="G245" i="35"/>
  <c r="B245" i="35" s="1"/>
  <c r="G246" i="31"/>
  <c r="AJ50" i="32"/>
  <c r="AH51" i="32"/>
  <c r="AJ47" i="33"/>
  <c r="AH48" i="33"/>
  <c r="AJ47" i="30"/>
  <c r="AH48" i="30"/>
  <c r="AJ46" i="31"/>
  <c r="AH47" i="31"/>
  <c r="AJ50" i="29"/>
  <c r="AJ105" i="28"/>
  <c r="AH106" i="28"/>
  <c r="AJ52" i="20"/>
  <c r="AH53" i="20"/>
  <c r="AJ57" i="34"/>
  <c r="AM248" i="29" l="1"/>
  <c r="AK248" i="29"/>
  <c r="AL248" i="29"/>
  <c r="W249" i="29"/>
  <c r="AK255" i="34"/>
  <c r="AL255" i="34"/>
  <c r="AM255" i="34"/>
  <c r="W256" i="34"/>
  <c r="AL258" i="35"/>
  <c r="AM258" i="35"/>
  <c r="AK258" i="35"/>
  <c r="W259" i="35"/>
  <c r="C246" i="29"/>
  <c r="S245" i="29"/>
  <c r="AD245" i="29" s="1"/>
  <c r="F245" i="29"/>
  <c r="C248" i="31"/>
  <c r="S247" i="31"/>
  <c r="AD247" i="31" s="1"/>
  <c r="C246" i="34"/>
  <c r="S245" i="34"/>
  <c r="AD245" i="34" s="1"/>
  <c r="C247" i="35"/>
  <c r="S246" i="35"/>
  <c r="AD246" i="35" s="1"/>
  <c r="G246" i="35"/>
  <c r="B246" i="31"/>
  <c r="G247" i="31"/>
  <c r="B247" i="31" s="1"/>
  <c r="AJ51" i="32"/>
  <c r="AH52" i="32"/>
  <c r="AJ48" i="33"/>
  <c r="AH49" i="33"/>
  <c r="AJ48" i="30"/>
  <c r="AH49" i="30"/>
  <c r="AJ47" i="31"/>
  <c r="AH48" i="31"/>
  <c r="AJ51" i="29"/>
  <c r="AJ106" i="28"/>
  <c r="AH107" i="28"/>
  <c r="AJ53" i="20"/>
  <c r="AH54" i="20"/>
  <c r="AJ58" i="34"/>
  <c r="AL249" i="29" l="1"/>
  <c r="AM249" i="29"/>
  <c r="AK249" i="29"/>
  <c r="W250" i="29"/>
  <c r="AM256" i="34"/>
  <c r="AK256" i="34"/>
  <c r="AL256" i="34"/>
  <c r="W257" i="34"/>
  <c r="AL259" i="35"/>
  <c r="AK259" i="35"/>
  <c r="AM259" i="35"/>
  <c r="W260" i="35"/>
  <c r="C249" i="31"/>
  <c r="S248" i="31"/>
  <c r="AD248" i="31" s="1"/>
  <c r="U4" i="35"/>
  <c r="U5" i="35"/>
  <c r="U3" i="35"/>
  <c r="B246" i="35"/>
  <c r="C247" i="34"/>
  <c r="S246" i="34"/>
  <c r="AD246" i="34" s="1"/>
  <c r="C248" i="35"/>
  <c r="S247" i="35"/>
  <c r="AD247" i="35" s="1"/>
  <c r="C247" i="29"/>
  <c r="S246" i="29"/>
  <c r="AD246" i="29" s="1"/>
  <c r="F246" i="29"/>
  <c r="G248" i="31"/>
  <c r="B248" i="31" s="1"/>
  <c r="AJ52" i="32"/>
  <c r="AH53" i="32"/>
  <c r="AJ49" i="33"/>
  <c r="AH50" i="33"/>
  <c r="AJ49" i="30"/>
  <c r="AH50" i="30"/>
  <c r="AJ48" i="31"/>
  <c r="AH49" i="31"/>
  <c r="AJ52" i="29"/>
  <c r="AJ107" i="28"/>
  <c r="AH108" i="28"/>
  <c r="AJ54" i="20"/>
  <c r="AH55" i="20"/>
  <c r="AJ59" i="34"/>
  <c r="AM250" i="29" l="1"/>
  <c r="AL250" i="29"/>
  <c r="AK250" i="29"/>
  <c r="W251" i="29"/>
  <c r="AK257" i="34"/>
  <c r="AM257" i="34"/>
  <c r="AL257" i="34"/>
  <c r="W258" i="34"/>
  <c r="AM260" i="35"/>
  <c r="AK260" i="35"/>
  <c r="AL260" i="35"/>
  <c r="W261" i="35"/>
  <c r="AV12" i="35"/>
  <c r="AS12" i="35"/>
  <c r="J24" i="19" s="1"/>
  <c r="AV11" i="35"/>
  <c r="AS11" i="35"/>
  <c r="J23" i="19" s="1"/>
  <c r="K24" i="19" s="1"/>
  <c r="C248" i="29"/>
  <c r="S247" i="29"/>
  <c r="AD247" i="29" s="1"/>
  <c r="F247" i="29"/>
  <c r="C248" i="34"/>
  <c r="S247" i="34"/>
  <c r="AD247" i="34" s="1"/>
  <c r="C249" i="35"/>
  <c r="S248" i="35"/>
  <c r="AD248" i="35" s="1"/>
  <c r="AS10" i="35"/>
  <c r="J22" i="19" s="1"/>
  <c r="K23" i="19" s="1"/>
  <c r="AV10" i="35"/>
  <c r="AU10" i="35" s="1"/>
  <c r="AT10" i="35" s="1"/>
  <c r="C250" i="31"/>
  <c r="S249" i="31"/>
  <c r="AD249" i="31" s="1"/>
  <c r="G249" i="31"/>
  <c r="B249" i="31" s="1"/>
  <c r="AJ53" i="32"/>
  <c r="AH54" i="32"/>
  <c r="AJ50" i="33"/>
  <c r="AH51" i="33"/>
  <c r="AJ50" i="30"/>
  <c r="AH51" i="30"/>
  <c r="AJ49" i="31"/>
  <c r="AH50" i="31"/>
  <c r="AJ53" i="29"/>
  <c r="AJ108" i="28"/>
  <c r="AH109" i="28"/>
  <c r="AJ55" i="20"/>
  <c r="AH56" i="20"/>
  <c r="AJ60" i="34"/>
  <c r="AL251" i="29" l="1"/>
  <c r="AM251" i="29"/>
  <c r="AK251" i="29"/>
  <c r="W252" i="29"/>
  <c r="AM258" i="34"/>
  <c r="AL258" i="34"/>
  <c r="AK258" i="34"/>
  <c r="W259" i="34"/>
  <c r="AK261" i="35"/>
  <c r="AM261" i="35"/>
  <c r="AL261" i="35"/>
  <c r="W262" i="35"/>
  <c r="AU12" i="35"/>
  <c r="AT12" i="35" s="1"/>
  <c r="C251" i="31"/>
  <c r="S250" i="31"/>
  <c r="AD250" i="31" s="1"/>
  <c r="C250" i="35"/>
  <c r="S249" i="35"/>
  <c r="AD249" i="35" s="1"/>
  <c r="AU11" i="35"/>
  <c r="AT11" i="35" s="1"/>
  <c r="C249" i="34"/>
  <c r="S248" i="34"/>
  <c r="AD248" i="34" s="1"/>
  <c r="C249" i="29"/>
  <c r="S248" i="29"/>
  <c r="AD248" i="29" s="1"/>
  <c r="F248" i="29"/>
  <c r="G250" i="31"/>
  <c r="B250" i="31" s="1"/>
  <c r="AJ54" i="32"/>
  <c r="AH55" i="32"/>
  <c r="AJ51" i="33"/>
  <c r="AH52" i="33"/>
  <c r="AJ51" i="30"/>
  <c r="AH52" i="30"/>
  <c r="AJ50" i="31"/>
  <c r="AH51" i="31"/>
  <c r="AJ54" i="29"/>
  <c r="AJ109" i="28"/>
  <c r="AH110" i="28"/>
  <c r="AJ56" i="20"/>
  <c r="AH57" i="20"/>
  <c r="AJ61" i="34"/>
  <c r="AK252" i="29" l="1"/>
  <c r="AM252" i="29"/>
  <c r="AL252" i="29"/>
  <c r="W253" i="29"/>
  <c r="AL259" i="34"/>
  <c r="AK259" i="34"/>
  <c r="AM259" i="34"/>
  <c r="W260" i="34"/>
  <c r="AV13" i="35"/>
  <c r="AL262" i="35"/>
  <c r="AM262" i="35"/>
  <c r="AK262" i="35"/>
  <c r="W263" i="35"/>
  <c r="C250" i="34"/>
  <c r="S249" i="34"/>
  <c r="AD249" i="34" s="1"/>
  <c r="C251" i="35"/>
  <c r="S250" i="35"/>
  <c r="AD250" i="35" s="1"/>
  <c r="S249" i="29"/>
  <c r="AD249" i="29" s="1"/>
  <c r="F249" i="29"/>
  <c r="C250" i="29"/>
  <c r="C252" i="31"/>
  <c r="S251" i="31"/>
  <c r="AD251" i="31" s="1"/>
  <c r="G251" i="31"/>
  <c r="B251" i="31" s="1"/>
  <c r="AJ55" i="32"/>
  <c r="AH56" i="32"/>
  <c r="AJ52" i="33"/>
  <c r="AH53" i="33"/>
  <c r="AJ52" i="30"/>
  <c r="AH53" i="30"/>
  <c r="AJ51" i="31"/>
  <c r="AH52" i="31"/>
  <c r="AJ55" i="29"/>
  <c r="AJ110" i="28"/>
  <c r="AH111" i="28"/>
  <c r="AJ57" i="20"/>
  <c r="AH58" i="20"/>
  <c r="AJ62" i="34"/>
  <c r="AM253" i="29" l="1"/>
  <c r="AK253" i="29"/>
  <c r="AL253" i="29"/>
  <c r="W254" i="29"/>
  <c r="AM260" i="34"/>
  <c r="AK260" i="34"/>
  <c r="AL260" i="34"/>
  <c r="W261" i="34"/>
  <c r="AM263" i="35"/>
  <c r="AL263" i="35"/>
  <c r="AK263" i="35"/>
  <c r="W264" i="35"/>
  <c r="S250" i="29"/>
  <c r="AD250" i="29" s="1"/>
  <c r="F250" i="29"/>
  <c r="C251" i="29"/>
  <c r="C252" i="35"/>
  <c r="S251" i="35"/>
  <c r="AD251" i="35" s="1"/>
  <c r="C253" i="31"/>
  <c r="S252" i="31"/>
  <c r="AD252" i="31" s="1"/>
  <c r="S250" i="34"/>
  <c r="AD250" i="34" s="1"/>
  <c r="C251" i="34"/>
  <c r="G252" i="31"/>
  <c r="B252" i="31" s="1"/>
  <c r="AJ56" i="32"/>
  <c r="AH57" i="32"/>
  <c r="AJ53" i="33"/>
  <c r="AH54" i="33"/>
  <c r="AJ53" i="30"/>
  <c r="AH54" i="30"/>
  <c r="AJ52" i="31"/>
  <c r="AH53" i="31"/>
  <c r="AJ56" i="29"/>
  <c r="AJ111" i="28"/>
  <c r="AH112" i="28"/>
  <c r="AJ58" i="20"/>
  <c r="AH59" i="20"/>
  <c r="AJ63" i="34"/>
  <c r="AM254" i="29" l="1"/>
  <c r="AK254" i="29"/>
  <c r="AL254" i="29"/>
  <c r="W255" i="29"/>
  <c r="AL261" i="34"/>
  <c r="AM261" i="34"/>
  <c r="AK261" i="34"/>
  <c r="W262" i="34"/>
  <c r="AK264" i="35"/>
  <c r="AL264" i="35"/>
  <c r="AM264" i="35"/>
  <c r="W265" i="35"/>
  <c r="C253" i="35"/>
  <c r="S252" i="35"/>
  <c r="AD252" i="35" s="1"/>
  <c r="S251" i="29"/>
  <c r="AD251" i="29" s="1"/>
  <c r="F251" i="29"/>
  <c r="C252" i="29"/>
  <c r="C252" i="34"/>
  <c r="S251" i="34"/>
  <c r="AD251" i="34" s="1"/>
  <c r="C254" i="31"/>
  <c r="S253" i="31"/>
  <c r="AD253" i="31" s="1"/>
  <c r="G253" i="31"/>
  <c r="B253" i="31" s="1"/>
  <c r="AJ57" i="32"/>
  <c r="AH58" i="32"/>
  <c r="AJ54" i="33"/>
  <c r="AH55" i="33"/>
  <c r="AJ54" i="30"/>
  <c r="AH55" i="30"/>
  <c r="AJ53" i="31"/>
  <c r="AH54" i="31"/>
  <c r="AJ57" i="29"/>
  <c r="AJ112" i="28"/>
  <c r="AH113" i="28"/>
  <c r="AJ59" i="20"/>
  <c r="AH60" i="20"/>
  <c r="AJ64" i="34"/>
  <c r="AM255" i="29" l="1"/>
  <c r="AK255" i="29"/>
  <c r="AL255" i="29"/>
  <c r="W256" i="29"/>
  <c r="AL262" i="34"/>
  <c r="AK262" i="34"/>
  <c r="AM262" i="34"/>
  <c r="W263" i="34"/>
  <c r="AK265" i="35"/>
  <c r="AM265" i="35"/>
  <c r="AL265" i="35"/>
  <c r="W266" i="35"/>
  <c r="C253" i="34"/>
  <c r="S252" i="34"/>
  <c r="AD252" i="34" s="1"/>
  <c r="C255" i="31"/>
  <c r="S254" i="31"/>
  <c r="AD254" i="31" s="1"/>
  <c r="F252" i="29"/>
  <c r="C253" i="29"/>
  <c r="S252" i="29"/>
  <c r="AD252" i="29" s="1"/>
  <c r="C254" i="35"/>
  <c r="S253" i="35"/>
  <c r="AD253" i="35" s="1"/>
  <c r="G254" i="31"/>
  <c r="B254" i="31" s="1"/>
  <c r="AJ58" i="32"/>
  <c r="AH59" i="32"/>
  <c r="AJ55" i="33"/>
  <c r="AH56" i="33"/>
  <c r="AJ55" i="30"/>
  <c r="AH56" i="30"/>
  <c r="AJ54" i="31"/>
  <c r="AH55" i="31"/>
  <c r="AJ58" i="29"/>
  <c r="AJ113" i="28"/>
  <c r="AH114" i="28"/>
  <c r="AJ60" i="20"/>
  <c r="AH61" i="20"/>
  <c r="AJ65" i="34"/>
  <c r="AK256" i="29" l="1"/>
  <c r="AM256" i="29"/>
  <c r="AL256" i="29"/>
  <c r="W257" i="29"/>
  <c r="AM263" i="34"/>
  <c r="AL263" i="34"/>
  <c r="AK263" i="34"/>
  <c r="W264" i="34"/>
  <c r="AK266" i="35"/>
  <c r="AM266" i="35"/>
  <c r="AL266" i="35"/>
  <c r="W267" i="35"/>
  <c r="C256" i="31"/>
  <c r="S255" i="31"/>
  <c r="AD255" i="31" s="1"/>
  <c r="C254" i="29"/>
  <c r="F253" i="29"/>
  <c r="S253" i="29"/>
  <c r="AD253" i="29" s="1"/>
  <c r="S253" i="34"/>
  <c r="AD253" i="34" s="1"/>
  <c r="C254" i="34"/>
  <c r="C255" i="35"/>
  <c r="S254" i="35"/>
  <c r="AD254" i="35" s="1"/>
  <c r="G255" i="31"/>
  <c r="B255" i="31" s="1"/>
  <c r="AJ59" i="32"/>
  <c r="AH60" i="32"/>
  <c r="AJ56" i="33"/>
  <c r="AH57" i="33"/>
  <c r="AJ56" i="30"/>
  <c r="AH57" i="30"/>
  <c r="AJ55" i="31"/>
  <c r="AH56" i="31"/>
  <c r="AJ59" i="29"/>
  <c r="AJ114" i="28"/>
  <c r="AH115" i="28"/>
  <c r="AJ61" i="20"/>
  <c r="AH62" i="20"/>
  <c r="AJ66" i="34"/>
  <c r="AM257" i="29" l="1"/>
  <c r="AK257" i="29"/>
  <c r="AL257" i="29"/>
  <c r="W258" i="29"/>
  <c r="AK264" i="34"/>
  <c r="AM264" i="34"/>
  <c r="AL264" i="34"/>
  <c r="W265" i="34"/>
  <c r="AM267" i="35"/>
  <c r="AK267" i="35"/>
  <c r="AL267" i="35"/>
  <c r="W268" i="35"/>
  <c r="S254" i="34"/>
  <c r="AD254" i="34" s="1"/>
  <c r="C255" i="34"/>
  <c r="C255" i="29"/>
  <c r="S254" i="29"/>
  <c r="AD254" i="29" s="1"/>
  <c r="F254" i="29"/>
  <c r="C256" i="35"/>
  <c r="S255" i="35"/>
  <c r="AD255" i="35" s="1"/>
  <c r="C257" i="31"/>
  <c r="S256" i="31"/>
  <c r="AD256" i="31" s="1"/>
  <c r="G256" i="31"/>
  <c r="B256" i="31" s="1"/>
  <c r="AJ60" i="32"/>
  <c r="AH61" i="32"/>
  <c r="AJ57" i="33"/>
  <c r="AH58" i="33"/>
  <c r="AJ57" i="30"/>
  <c r="AH58" i="30"/>
  <c r="AJ56" i="31"/>
  <c r="AH57" i="31"/>
  <c r="AJ60" i="29"/>
  <c r="AJ115" i="28"/>
  <c r="AH116" i="28"/>
  <c r="AJ62" i="20"/>
  <c r="AH63" i="20"/>
  <c r="AJ67" i="34"/>
  <c r="AM258" i="29" l="1"/>
  <c r="AL258" i="29"/>
  <c r="AK258" i="29"/>
  <c r="W259" i="29"/>
  <c r="AL265" i="34"/>
  <c r="AK265" i="34"/>
  <c r="AM265" i="34"/>
  <c r="W266" i="34"/>
  <c r="AK268" i="35"/>
  <c r="AM268" i="35"/>
  <c r="AL268" i="35"/>
  <c r="W269" i="35"/>
  <c r="C256" i="29"/>
  <c r="F255" i="29"/>
  <c r="S255" i="29"/>
  <c r="AD255" i="29" s="1"/>
  <c r="C257" i="35"/>
  <c r="S256" i="35"/>
  <c r="AD256" i="35" s="1"/>
  <c r="S255" i="34"/>
  <c r="AD255" i="34" s="1"/>
  <c r="C256" i="34"/>
  <c r="C258" i="31"/>
  <c r="S257" i="31"/>
  <c r="AD257" i="31" s="1"/>
  <c r="G257" i="31"/>
  <c r="B257" i="31" s="1"/>
  <c r="AJ61" i="32"/>
  <c r="AH62" i="32"/>
  <c r="AJ58" i="33"/>
  <c r="AH59" i="33"/>
  <c r="AJ58" i="30"/>
  <c r="AH59" i="30"/>
  <c r="AJ57" i="31"/>
  <c r="AH58" i="31"/>
  <c r="AJ61" i="29"/>
  <c r="AJ116" i="28"/>
  <c r="AH117" i="28"/>
  <c r="AJ63" i="20"/>
  <c r="AH64" i="20"/>
  <c r="AJ68" i="34"/>
  <c r="AM259" i="29" l="1"/>
  <c r="AK259" i="29"/>
  <c r="AL259" i="29"/>
  <c r="W260" i="29"/>
  <c r="AL266" i="34"/>
  <c r="AM266" i="34"/>
  <c r="AK266" i="34"/>
  <c r="W267" i="34"/>
  <c r="AM269" i="35"/>
  <c r="AK269" i="35"/>
  <c r="AL269" i="35"/>
  <c r="W270" i="35"/>
  <c r="S256" i="34"/>
  <c r="AD256" i="34" s="1"/>
  <c r="C257" i="34"/>
  <c r="C258" i="35"/>
  <c r="S257" i="35"/>
  <c r="AD257" i="35" s="1"/>
  <c r="C259" i="31"/>
  <c r="S258" i="31"/>
  <c r="AD258" i="31" s="1"/>
  <c r="S256" i="29"/>
  <c r="AD256" i="29" s="1"/>
  <c r="F256" i="29"/>
  <c r="C257" i="29"/>
  <c r="G258" i="31"/>
  <c r="B258" i="31" s="1"/>
  <c r="AJ62" i="32"/>
  <c r="AH63" i="32"/>
  <c r="AJ59" i="33"/>
  <c r="AH60" i="33"/>
  <c r="AJ59" i="30"/>
  <c r="AH60" i="30"/>
  <c r="AJ58" i="31"/>
  <c r="AH59" i="31"/>
  <c r="AJ62" i="29"/>
  <c r="AJ117" i="28"/>
  <c r="AH118" i="28"/>
  <c r="AJ64" i="20"/>
  <c r="AH65" i="20"/>
  <c r="AJ69" i="34"/>
  <c r="AM260" i="29" l="1"/>
  <c r="AK260" i="29"/>
  <c r="AL260" i="29"/>
  <c r="W261" i="29"/>
  <c r="AK267" i="34"/>
  <c r="AM267" i="34"/>
  <c r="AL267" i="34"/>
  <c r="W268" i="34"/>
  <c r="AM270" i="35"/>
  <c r="AK270" i="35"/>
  <c r="AL270" i="35"/>
  <c r="W271" i="35"/>
  <c r="C259" i="35"/>
  <c r="S258" i="35"/>
  <c r="AD258" i="35" s="1"/>
  <c r="S257" i="34"/>
  <c r="AD257" i="34" s="1"/>
  <c r="C258" i="34"/>
  <c r="S257" i="29"/>
  <c r="AD257" i="29" s="1"/>
  <c r="F257" i="29"/>
  <c r="C258" i="29"/>
  <c r="C260" i="31"/>
  <c r="S259" i="31"/>
  <c r="AD259" i="31" s="1"/>
  <c r="G259" i="31"/>
  <c r="B259" i="31" s="1"/>
  <c r="AJ63" i="32"/>
  <c r="AH64" i="32"/>
  <c r="AJ60" i="33"/>
  <c r="AH61" i="33"/>
  <c r="AJ60" i="30"/>
  <c r="AH61" i="30"/>
  <c r="AJ59" i="31"/>
  <c r="AH60" i="31"/>
  <c r="AJ63" i="29"/>
  <c r="AJ118" i="28"/>
  <c r="AH119" i="28"/>
  <c r="AJ65" i="20"/>
  <c r="AH66" i="20"/>
  <c r="AJ70" i="34"/>
  <c r="AL261" i="29" l="1"/>
  <c r="AK261" i="29"/>
  <c r="AM261" i="29"/>
  <c r="W262" i="29"/>
  <c r="AK268" i="34"/>
  <c r="AM268" i="34"/>
  <c r="AL268" i="34"/>
  <c r="W269" i="34"/>
  <c r="AK271" i="35"/>
  <c r="AM271" i="35"/>
  <c r="AL271" i="35"/>
  <c r="W272" i="35"/>
  <c r="F258" i="29"/>
  <c r="C259" i="29"/>
  <c r="S258" i="29"/>
  <c r="AD258" i="29" s="1"/>
  <c r="S258" i="34"/>
  <c r="AD258" i="34" s="1"/>
  <c r="C259" i="34"/>
  <c r="C261" i="31"/>
  <c r="S260" i="31"/>
  <c r="AD260" i="31" s="1"/>
  <c r="C260" i="35"/>
  <c r="S259" i="35"/>
  <c r="AD259" i="35" s="1"/>
  <c r="G261" i="31"/>
  <c r="G260" i="31"/>
  <c r="B260" i="31" s="1"/>
  <c r="AJ64" i="32"/>
  <c r="AH65" i="32"/>
  <c r="AJ61" i="33"/>
  <c r="AH62" i="33"/>
  <c r="AJ61" i="30"/>
  <c r="AH62" i="30"/>
  <c r="AJ60" i="31"/>
  <c r="AH61" i="31"/>
  <c r="AJ64" i="29"/>
  <c r="AJ119" i="28"/>
  <c r="AH120" i="28"/>
  <c r="AJ66" i="20"/>
  <c r="AH67" i="20"/>
  <c r="AJ71" i="34"/>
  <c r="AM262" i="29" l="1"/>
  <c r="AL262" i="29"/>
  <c r="AK262" i="29"/>
  <c r="W263" i="29"/>
  <c r="AM269" i="34"/>
  <c r="AL269" i="34"/>
  <c r="AK269" i="34"/>
  <c r="W270" i="34"/>
  <c r="AL272" i="35"/>
  <c r="AM272" i="35"/>
  <c r="AK272" i="35"/>
  <c r="W273" i="35"/>
  <c r="C262" i="31"/>
  <c r="S261" i="31"/>
  <c r="AD261" i="31" s="1"/>
  <c r="C260" i="29"/>
  <c r="S259" i="29"/>
  <c r="AD259" i="29" s="1"/>
  <c r="F259" i="29"/>
  <c r="C261" i="35"/>
  <c r="S260" i="35"/>
  <c r="AD260" i="35" s="1"/>
  <c r="S259" i="34"/>
  <c r="AD259" i="34" s="1"/>
  <c r="C260" i="34"/>
  <c r="B261" i="31"/>
  <c r="U5" i="31"/>
  <c r="U4" i="31"/>
  <c r="U3" i="31"/>
  <c r="AJ65" i="32"/>
  <c r="AH66" i="32"/>
  <c r="AJ62" i="33"/>
  <c r="AH63" i="33"/>
  <c r="AH63" i="30"/>
  <c r="AJ63" i="30" s="1"/>
  <c r="AJ62" i="30"/>
  <c r="AJ61" i="31"/>
  <c r="AH62" i="31"/>
  <c r="AJ65" i="29"/>
  <c r="AJ120" i="28"/>
  <c r="AH121" i="28"/>
  <c r="AJ67" i="20"/>
  <c r="AH68" i="20"/>
  <c r="AJ72" i="34"/>
  <c r="AK263" i="29" l="1"/>
  <c r="AL263" i="29"/>
  <c r="AM263" i="29"/>
  <c r="W264" i="29"/>
  <c r="AM270" i="34"/>
  <c r="AL270" i="34"/>
  <c r="AK270" i="34"/>
  <c r="W271" i="34"/>
  <c r="AM273" i="35"/>
  <c r="AK273" i="35"/>
  <c r="AL273" i="35"/>
  <c r="W274" i="35"/>
  <c r="C261" i="29"/>
  <c r="S260" i="29"/>
  <c r="AD260" i="29" s="1"/>
  <c r="F260" i="29"/>
  <c r="C261" i="34"/>
  <c r="S260" i="34"/>
  <c r="AD260" i="34" s="1"/>
  <c r="C262" i="35"/>
  <c r="S261" i="35"/>
  <c r="AD261" i="35" s="1"/>
  <c r="C263" i="31"/>
  <c r="S262" i="31"/>
  <c r="AD262" i="31" s="1"/>
  <c r="AS10" i="31"/>
  <c r="B21" i="19" s="1"/>
  <c r="AV10" i="31"/>
  <c r="AU10" i="31" s="1"/>
  <c r="AT10" i="31" s="1"/>
  <c r="AS12" i="31"/>
  <c r="B23" i="19" s="1"/>
  <c r="AV12" i="31"/>
  <c r="AS11" i="31"/>
  <c r="B22" i="19" s="1"/>
  <c r="AV11" i="31"/>
  <c r="AJ66" i="32"/>
  <c r="AH67" i="32"/>
  <c r="AJ63" i="33"/>
  <c r="AH64" i="33"/>
  <c r="AH64" i="30"/>
  <c r="AJ64" i="30" s="1"/>
  <c r="AJ62" i="31"/>
  <c r="AH63" i="31"/>
  <c r="AJ66" i="29"/>
  <c r="AJ121" i="28"/>
  <c r="AH122" i="28"/>
  <c r="AJ68" i="20"/>
  <c r="AH69" i="20"/>
  <c r="AJ73" i="34"/>
  <c r="AM264" i="29" l="1"/>
  <c r="AL264" i="29"/>
  <c r="AK264" i="29"/>
  <c r="W265" i="29"/>
  <c r="AU12" i="31"/>
  <c r="AT12" i="31" s="1"/>
  <c r="AM271" i="34"/>
  <c r="AL271" i="34"/>
  <c r="AK271" i="34"/>
  <c r="W272" i="34"/>
  <c r="AK274" i="35"/>
  <c r="AL274" i="35"/>
  <c r="AM274" i="35"/>
  <c r="W275" i="35"/>
  <c r="C263" i="35"/>
  <c r="S262" i="35"/>
  <c r="AD262" i="35" s="1"/>
  <c r="C264" i="31"/>
  <c r="S263" i="31"/>
  <c r="AD263" i="31" s="1"/>
  <c r="S261" i="34"/>
  <c r="AD261" i="34" s="1"/>
  <c r="C262" i="34"/>
  <c r="S261" i="29"/>
  <c r="AD261" i="29" s="1"/>
  <c r="C262" i="29"/>
  <c r="F261" i="29"/>
  <c r="AU11" i="31"/>
  <c r="AT11" i="31" s="1"/>
  <c r="S5" i="27"/>
  <c r="C23" i="19"/>
  <c r="C22" i="19"/>
  <c r="V5" i="27"/>
  <c r="AJ67" i="32"/>
  <c r="AH68" i="32"/>
  <c r="AJ64" i="33"/>
  <c r="AH65" i="33"/>
  <c r="AH65" i="30"/>
  <c r="AJ63" i="31"/>
  <c r="AH64" i="31"/>
  <c r="AJ67" i="29"/>
  <c r="AJ122" i="28"/>
  <c r="AH123" i="28"/>
  <c r="AJ69" i="20"/>
  <c r="AH70" i="20"/>
  <c r="AJ74" i="34"/>
  <c r="AL265" i="29" l="1"/>
  <c r="AM265" i="29"/>
  <c r="AK265" i="29"/>
  <c r="W266" i="29"/>
  <c r="AV13" i="31"/>
  <c r="AM272" i="34"/>
  <c r="AL272" i="34"/>
  <c r="AK272" i="34"/>
  <c r="W273" i="34"/>
  <c r="AM275" i="35"/>
  <c r="AK275" i="35"/>
  <c r="AL275" i="35"/>
  <c r="W276" i="35"/>
  <c r="C265" i="31"/>
  <c r="S264" i="31"/>
  <c r="AD264" i="31" s="1"/>
  <c r="S262" i="34"/>
  <c r="AD262" i="34" s="1"/>
  <c r="C263" i="34"/>
  <c r="C263" i="29"/>
  <c r="S262" i="29"/>
  <c r="AD262" i="29" s="1"/>
  <c r="F262" i="29"/>
  <c r="C264" i="35"/>
  <c r="S263" i="35"/>
  <c r="AD263" i="35" s="1"/>
  <c r="AJ68" i="32"/>
  <c r="AH69" i="32"/>
  <c r="AJ65" i="33"/>
  <c r="AH66" i="33"/>
  <c r="AJ65" i="30"/>
  <c r="AH66" i="30"/>
  <c r="AJ64" i="31"/>
  <c r="AH65" i="31"/>
  <c r="AJ68" i="29"/>
  <c r="AJ123" i="28"/>
  <c r="AH124" i="28"/>
  <c r="AJ70" i="20"/>
  <c r="AH71" i="20"/>
  <c r="AJ75" i="34"/>
  <c r="AM266" i="29" l="1"/>
  <c r="AL266" i="29"/>
  <c r="AK266" i="29"/>
  <c r="W267" i="29"/>
  <c r="AK273" i="34"/>
  <c r="AM273" i="34"/>
  <c r="AL273" i="34"/>
  <c r="W274" i="34"/>
  <c r="AM276" i="35"/>
  <c r="AK276" i="35"/>
  <c r="AL276" i="35"/>
  <c r="W277" i="35"/>
  <c r="F263" i="29"/>
  <c r="C264" i="29"/>
  <c r="S263" i="29"/>
  <c r="AD263" i="29" s="1"/>
  <c r="C265" i="35"/>
  <c r="S264" i="35"/>
  <c r="AD264" i="35" s="1"/>
  <c r="C264" i="34"/>
  <c r="S263" i="34"/>
  <c r="AD263" i="34" s="1"/>
  <c r="C266" i="31"/>
  <c r="S265" i="31"/>
  <c r="AD265" i="31" s="1"/>
  <c r="AJ69" i="32"/>
  <c r="AH70" i="32"/>
  <c r="AJ66" i="33"/>
  <c r="AH67" i="33"/>
  <c r="AJ66" i="30"/>
  <c r="AH67" i="30"/>
  <c r="AJ65" i="31"/>
  <c r="AH66" i="31"/>
  <c r="AJ69" i="29"/>
  <c r="AJ124" i="28"/>
  <c r="AH125" i="28"/>
  <c r="AJ71" i="20"/>
  <c r="AH72" i="20"/>
  <c r="AJ76" i="34"/>
  <c r="AL267" i="29" l="1"/>
  <c r="AK267" i="29"/>
  <c r="AM267" i="29"/>
  <c r="W268" i="29"/>
  <c r="AK274" i="34"/>
  <c r="AM274" i="34"/>
  <c r="AL274" i="34"/>
  <c r="W275" i="34"/>
  <c r="AK277" i="35"/>
  <c r="AM277" i="35"/>
  <c r="AL277" i="35"/>
  <c r="W278" i="35"/>
  <c r="C266" i="35"/>
  <c r="S265" i="35"/>
  <c r="AD265" i="35" s="1"/>
  <c r="C265" i="34"/>
  <c r="S264" i="34"/>
  <c r="AD264" i="34" s="1"/>
  <c r="F264" i="29"/>
  <c r="C265" i="29"/>
  <c r="S264" i="29"/>
  <c r="AD264" i="29" s="1"/>
  <c r="C267" i="31"/>
  <c r="S266" i="31"/>
  <c r="AD266" i="31" s="1"/>
  <c r="AJ70" i="32"/>
  <c r="AH71" i="32"/>
  <c r="AJ67" i="33"/>
  <c r="AH68" i="33"/>
  <c r="AH68" i="30"/>
  <c r="AJ67" i="30"/>
  <c r="AJ66" i="31"/>
  <c r="AH67" i="31"/>
  <c r="AJ70" i="29"/>
  <c r="AJ125" i="28"/>
  <c r="AH126" i="28"/>
  <c r="AJ72" i="20"/>
  <c r="AH73" i="20"/>
  <c r="AJ77" i="34"/>
  <c r="AM268" i="29" l="1"/>
  <c r="AL268" i="29"/>
  <c r="AK268" i="29"/>
  <c r="W269" i="29"/>
  <c r="AM275" i="34"/>
  <c r="AL275" i="34"/>
  <c r="AK275" i="34"/>
  <c r="W276" i="34"/>
  <c r="AL278" i="35"/>
  <c r="AK278" i="35"/>
  <c r="AM278" i="35"/>
  <c r="W279" i="35"/>
  <c r="S265" i="34"/>
  <c r="AD265" i="34" s="1"/>
  <c r="C266" i="34"/>
  <c r="C266" i="29"/>
  <c r="S265" i="29"/>
  <c r="AD265" i="29" s="1"/>
  <c r="F265" i="29"/>
  <c r="C268" i="31"/>
  <c r="S267" i="31"/>
  <c r="AD267" i="31" s="1"/>
  <c r="C267" i="35"/>
  <c r="S266" i="35"/>
  <c r="AD266" i="35" s="1"/>
  <c r="AJ71" i="32"/>
  <c r="AH72" i="32"/>
  <c r="AJ68" i="33"/>
  <c r="AH69" i="33"/>
  <c r="AH69" i="30"/>
  <c r="AJ68" i="30"/>
  <c r="AJ67" i="31"/>
  <c r="AH68" i="31"/>
  <c r="AJ71" i="29"/>
  <c r="AJ126" i="28"/>
  <c r="AH127" i="28"/>
  <c r="AJ73" i="20"/>
  <c r="AH74" i="20"/>
  <c r="AJ78" i="34"/>
  <c r="AL269" i="29" l="1"/>
  <c r="AK269" i="29"/>
  <c r="AM269" i="29"/>
  <c r="W270" i="29"/>
  <c r="AK276" i="34"/>
  <c r="AM276" i="34"/>
  <c r="AL276" i="34"/>
  <c r="W277" i="34"/>
  <c r="AM279" i="35"/>
  <c r="AL279" i="35"/>
  <c r="AK279" i="35"/>
  <c r="W280" i="35"/>
  <c r="C267" i="29"/>
  <c r="S266" i="29"/>
  <c r="AD266" i="29" s="1"/>
  <c r="F266" i="29"/>
  <c r="C269" i="31"/>
  <c r="S268" i="31"/>
  <c r="AD268" i="31" s="1"/>
  <c r="S266" i="34"/>
  <c r="AD266" i="34" s="1"/>
  <c r="C267" i="34"/>
  <c r="C268" i="35"/>
  <c r="S267" i="35"/>
  <c r="AD267" i="35" s="1"/>
  <c r="AJ72" i="32"/>
  <c r="AH73" i="32"/>
  <c r="AJ69" i="33"/>
  <c r="AH70" i="33"/>
  <c r="AJ69" i="30"/>
  <c r="AH70" i="30"/>
  <c r="AJ68" i="31"/>
  <c r="AH69" i="31"/>
  <c r="AJ72" i="29"/>
  <c r="AJ127" i="28"/>
  <c r="AH128" i="28"/>
  <c r="AJ74" i="20"/>
  <c r="AH75" i="20"/>
  <c r="AJ79" i="34"/>
  <c r="AK270" i="29" l="1"/>
  <c r="AM270" i="29"/>
  <c r="AL270" i="29"/>
  <c r="W271" i="29"/>
  <c r="AM277" i="34"/>
  <c r="AL277" i="34"/>
  <c r="AK277" i="34"/>
  <c r="W278" i="34"/>
  <c r="AK280" i="35"/>
  <c r="AM280" i="35"/>
  <c r="AL280" i="35"/>
  <c r="W281" i="35"/>
  <c r="C268" i="34"/>
  <c r="S267" i="34"/>
  <c r="AD267" i="34" s="1"/>
  <c r="C270" i="31"/>
  <c r="S269" i="31"/>
  <c r="AD269" i="31" s="1"/>
  <c r="C269" i="35"/>
  <c r="S268" i="35"/>
  <c r="AD268" i="35" s="1"/>
  <c r="F267" i="29"/>
  <c r="C268" i="29"/>
  <c r="S267" i="29"/>
  <c r="AD267" i="29" s="1"/>
  <c r="AJ73" i="32"/>
  <c r="AH74" i="32"/>
  <c r="AJ70" i="33"/>
  <c r="AH71" i="33"/>
  <c r="AJ70" i="30"/>
  <c r="AH71" i="30"/>
  <c r="AJ69" i="31"/>
  <c r="AH70" i="31"/>
  <c r="AJ73" i="29"/>
  <c r="AJ128" i="28"/>
  <c r="AH129" i="28"/>
  <c r="AJ75" i="20"/>
  <c r="AH76" i="20"/>
  <c r="AJ80" i="34"/>
  <c r="AK271" i="29" l="1"/>
  <c r="AL271" i="29"/>
  <c r="AM271" i="29"/>
  <c r="W272" i="29"/>
  <c r="AL278" i="34"/>
  <c r="AM278" i="34"/>
  <c r="AK278" i="34"/>
  <c r="W279" i="34"/>
  <c r="AK281" i="35"/>
  <c r="AL281" i="35"/>
  <c r="AM281" i="35"/>
  <c r="W282" i="35"/>
  <c r="C271" i="31"/>
  <c r="S270" i="31"/>
  <c r="AD270" i="31" s="1"/>
  <c r="C270" i="35"/>
  <c r="S269" i="35"/>
  <c r="AD269" i="35" s="1"/>
  <c r="C269" i="34"/>
  <c r="S268" i="34"/>
  <c r="AD268" i="34" s="1"/>
  <c r="C269" i="29"/>
  <c r="S268" i="29"/>
  <c r="AD268" i="29" s="1"/>
  <c r="F268" i="29"/>
  <c r="AJ74" i="32"/>
  <c r="AH75" i="32"/>
  <c r="AJ71" i="33"/>
  <c r="AH72" i="33"/>
  <c r="AJ71" i="30"/>
  <c r="AH72" i="30"/>
  <c r="AJ70" i="31"/>
  <c r="AH71" i="31"/>
  <c r="AJ74" i="29"/>
  <c r="AJ129" i="28"/>
  <c r="AH130" i="28"/>
  <c r="AJ76" i="20"/>
  <c r="AH77" i="20"/>
  <c r="AJ81" i="34"/>
  <c r="AL272" i="29" l="1"/>
  <c r="AK272" i="29"/>
  <c r="AM272" i="29"/>
  <c r="W273" i="29"/>
  <c r="AL279" i="34"/>
  <c r="AK279" i="34"/>
  <c r="AM279" i="34"/>
  <c r="W280" i="34"/>
  <c r="AK282" i="35"/>
  <c r="AM282" i="35"/>
  <c r="AL282" i="35"/>
  <c r="W283" i="35"/>
  <c r="C270" i="29"/>
  <c r="F269" i="29"/>
  <c r="S269" i="29"/>
  <c r="AD269" i="29" s="1"/>
  <c r="C271" i="35"/>
  <c r="S270" i="35"/>
  <c r="AD270" i="35" s="1"/>
  <c r="S269" i="34"/>
  <c r="AD269" i="34" s="1"/>
  <c r="C270" i="34"/>
  <c r="C272" i="31"/>
  <c r="S271" i="31"/>
  <c r="AD271" i="31" s="1"/>
  <c r="AJ75" i="32"/>
  <c r="AH76" i="32"/>
  <c r="AJ72" i="33"/>
  <c r="AH73" i="33"/>
  <c r="AJ72" i="30"/>
  <c r="AH73" i="30"/>
  <c r="AJ71" i="31"/>
  <c r="AH72" i="31"/>
  <c r="AJ75" i="29"/>
  <c r="AJ130" i="28"/>
  <c r="AH131" i="28"/>
  <c r="AJ77" i="20"/>
  <c r="AH78" i="20"/>
  <c r="AJ82" i="34"/>
  <c r="AL273" i="29" l="1"/>
  <c r="AM273" i="29"/>
  <c r="AK273" i="29"/>
  <c r="W274" i="29"/>
  <c r="AL280" i="34"/>
  <c r="AK280" i="34"/>
  <c r="AM280" i="34"/>
  <c r="W281" i="34"/>
  <c r="AM283" i="35"/>
  <c r="AK283" i="35"/>
  <c r="AL283" i="35"/>
  <c r="W284" i="35"/>
  <c r="S270" i="34"/>
  <c r="AD270" i="34" s="1"/>
  <c r="C271" i="34"/>
  <c r="C272" i="35"/>
  <c r="S271" i="35"/>
  <c r="AD271" i="35" s="1"/>
  <c r="C273" i="31"/>
  <c r="S272" i="31"/>
  <c r="AD272" i="31" s="1"/>
  <c r="F270" i="29"/>
  <c r="C271" i="29"/>
  <c r="S270" i="29"/>
  <c r="AD270" i="29" s="1"/>
  <c r="AJ76" i="32"/>
  <c r="AH77" i="32"/>
  <c r="AJ73" i="33"/>
  <c r="AH74" i="33"/>
  <c r="AJ73" i="30"/>
  <c r="AH74" i="30"/>
  <c r="AJ72" i="31"/>
  <c r="AH73" i="31"/>
  <c r="AJ76" i="29"/>
  <c r="AJ131" i="28"/>
  <c r="AH132" i="28"/>
  <c r="AJ78" i="20"/>
  <c r="AH79" i="20"/>
  <c r="AJ83" i="34"/>
  <c r="AL274" i="29" l="1"/>
  <c r="AK274" i="29"/>
  <c r="AM274" i="29"/>
  <c r="W275" i="29"/>
  <c r="AM281" i="34"/>
  <c r="AL281" i="34"/>
  <c r="AK281" i="34"/>
  <c r="W282" i="34"/>
  <c r="AK284" i="35"/>
  <c r="AL284" i="35"/>
  <c r="AM284" i="35"/>
  <c r="W285" i="35"/>
  <c r="C273" i="35"/>
  <c r="S272" i="35"/>
  <c r="AD272" i="35" s="1"/>
  <c r="C274" i="31"/>
  <c r="S273" i="31"/>
  <c r="AD273" i="31" s="1"/>
  <c r="C272" i="34"/>
  <c r="S271" i="34"/>
  <c r="AD271" i="34" s="1"/>
  <c r="C272" i="29"/>
  <c r="S271" i="29"/>
  <c r="AD271" i="29" s="1"/>
  <c r="F271" i="29"/>
  <c r="AJ77" i="32"/>
  <c r="AH78" i="32"/>
  <c r="AJ74" i="33"/>
  <c r="AH75" i="33"/>
  <c r="AJ74" i="30"/>
  <c r="AH75" i="30"/>
  <c r="AJ73" i="31"/>
  <c r="AH74" i="31"/>
  <c r="AJ77" i="29"/>
  <c r="AJ132" i="28"/>
  <c r="AH133" i="28"/>
  <c r="AJ79" i="20"/>
  <c r="AH80" i="20"/>
  <c r="AJ84" i="34"/>
  <c r="AL275" i="29" l="1"/>
  <c r="AM275" i="29"/>
  <c r="AK275" i="29"/>
  <c r="W276" i="29"/>
  <c r="AM282" i="34"/>
  <c r="AK282" i="34"/>
  <c r="AL282" i="34"/>
  <c r="W283" i="34"/>
  <c r="AM285" i="35"/>
  <c r="AL285" i="35"/>
  <c r="AK285" i="35"/>
  <c r="W286" i="35"/>
  <c r="C273" i="29"/>
  <c r="S272" i="29"/>
  <c r="AD272" i="29" s="1"/>
  <c r="F272" i="29"/>
  <c r="C275" i="31"/>
  <c r="S274" i="31"/>
  <c r="AD274" i="31" s="1"/>
  <c r="S272" i="34"/>
  <c r="AD272" i="34" s="1"/>
  <c r="C273" i="34"/>
  <c r="C274" i="35"/>
  <c r="S273" i="35"/>
  <c r="AD273" i="35" s="1"/>
  <c r="AJ78" i="32"/>
  <c r="AH79" i="32"/>
  <c r="AJ75" i="33"/>
  <c r="AH76" i="33"/>
  <c r="AJ75" i="30"/>
  <c r="AH76" i="30"/>
  <c r="AJ74" i="31"/>
  <c r="AH75" i="31"/>
  <c r="AJ78" i="29"/>
  <c r="AJ133" i="28"/>
  <c r="AH134" i="28"/>
  <c r="AJ80" i="20"/>
  <c r="AH81" i="20"/>
  <c r="AJ85" i="34"/>
  <c r="AK276" i="29" l="1"/>
  <c r="AM276" i="29"/>
  <c r="AL276" i="29"/>
  <c r="W277" i="29"/>
  <c r="AM283" i="34"/>
  <c r="AL283" i="34"/>
  <c r="AK283" i="34"/>
  <c r="W284" i="34"/>
  <c r="AM286" i="35"/>
  <c r="AL286" i="35"/>
  <c r="AK286" i="35"/>
  <c r="W287" i="35"/>
  <c r="S273" i="34"/>
  <c r="AD273" i="34" s="1"/>
  <c r="C274" i="34"/>
  <c r="C276" i="31"/>
  <c r="S275" i="31"/>
  <c r="AD275" i="31" s="1"/>
  <c r="C275" i="35"/>
  <c r="S274" i="35"/>
  <c r="AD274" i="35" s="1"/>
  <c r="C274" i="29"/>
  <c r="S273" i="29"/>
  <c r="AD273" i="29" s="1"/>
  <c r="F273" i="29"/>
  <c r="AJ79" i="32"/>
  <c r="AH80" i="32"/>
  <c r="AJ76" i="33"/>
  <c r="AH77" i="33"/>
  <c r="AH77" i="30"/>
  <c r="AJ76" i="30"/>
  <c r="AJ75" i="31"/>
  <c r="AH76" i="31"/>
  <c r="AJ79" i="29"/>
  <c r="AJ134" i="28"/>
  <c r="AH135" i="28"/>
  <c r="AJ81" i="20"/>
  <c r="AH82" i="20"/>
  <c r="AM277" i="29" l="1"/>
  <c r="AK277" i="29"/>
  <c r="AL277" i="29"/>
  <c r="W278" i="29"/>
  <c r="AL284" i="34"/>
  <c r="AK284" i="34"/>
  <c r="AM284" i="34"/>
  <c r="W285" i="34"/>
  <c r="AK287" i="35"/>
  <c r="AM287" i="35"/>
  <c r="AL287" i="35"/>
  <c r="W288" i="35"/>
  <c r="F274" i="29"/>
  <c r="C275" i="29"/>
  <c r="S274" i="29"/>
  <c r="AD274" i="29" s="1"/>
  <c r="C277" i="31"/>
  <c r="S276" i="31"/>
  <c r="AD276" i="31" s="1"/>
  <c r="S274" i="34"/>
  <c r="AD274" i="34" s="1"/>
  <c r="C275" i="34"/>
  <c r="C276" i="35"/>
  <c r="S275" i="35"/>
  <c r="AD275" i="35" s="1"/>
  <c r="AJ80" i="32"/>
  <c r="AH81" i="32"/>
  <c r="AJ77" i="33"/>
  <c r="AH78" i="33"/>
  <c r="AJ77" i="30"/>
  <c r="AH78" i="30"/>
  <c r="AJ76" i="31"/>
  <c r="AH77" i="31"/>
  <c r="AJ80" i="29"/>
  <c r="AJ135" i="28"/>
  <c r="AH136" i="28"/>
  <c r="AJ82" i="20"/>
  <c r="AH83" i="20"/>
  <c r="AL278" i="29" l="1"/>
  <c r="AK278" i="29"/>
  <c r="AM278" i="29"/>
  <c r="W279" i="29"/>
  <c r="AL285" i="34"/>
  <c r="AK285" i="34"/>
  <c r="AM285" i="34"/>
  <c r="W286" i="34"/>
  <c r="AL288" i="35"/>
  <c r="AM288" i="35"/>
  <c r="AK288" i="35"/>
  <c r="W289" i="35"/>
  <c r="S275" i="34"/>
  <c r="AD275" i="34" s="1"/>
  <c r="C276" i="34"/>
  <c r="C278" i="31"/>
  <c r="S277" i="31"/>
  <c r="AD277" i="31" s="1"/>
  <c r="C276" i="29"/>
  <c r="S275" i="29"/>
  <c r="AD275" i="29" s="1"/>
  <c r="F275" i="29"/>
  <c r="C277" i="35"/>
  <c r="S276" i="35"/>
  <c r="AD276" i="35" s="1"/>
  <c r="AJ81" i="32"/>
  <c r="AH82" i="32"/>
  <c r="AJ78" i="33"/>
  <c r="AH79" i="33"/>
  <c r="AJ78" i="30"/>
  <c r="AH79" i="30"/>
  <c r="AJ77" i="31"/>
  <c r="AH78" i="31"/>
  <c r="AJ81" i="29"/>
  <c r="AJ136" i="28"/>
  <c r="AH137" i="28"/>
  <c r="AJ83" i="20"/>
  <c r="AH84" i="20"/>
  <c r="AK279" i="29" l="1"/>
  <c r="AL279" i="29"/>
  <c r="AM279" i="29"/>
  <c r="W280" i="29"/>
  <c r="AM286" i="34"/>
  <c r="AL286" i="34"/>
  <c r="AK286" i="34"/>
  <c r="W287" i="34"/>
  <c r="AK289" i="35"/>
  <c r="AM289" i="35"/>
  <c r="AL289" i="35"/>
  <c r="W290" i="35"/>
  <c r="C279" i="31"/>
  <c r="S278" i="31"/>
  <c r="AD278" i="31" s="1"/>
  <c r="S276" i="34"/>
  <c r="AD276" i="34" s="1"/>
  <c r="C277" i="34"/>
  <c r="C277" i="29"/>
  <c r="S276" i="29"/>
  <c r="AD276" i="29" s="1"/>
  <c r="F276" i="29"/>
  <c r="C278" i="35"/>
  <c r="S277" i="35"/>
  <c r="AD277" i="35" s="1"/>
  <c r="AJ82" i="32"/>
  <c r="AH83" i="32"/>
  <c r="AJ79" i="33"/>
  <c r="AH80" i="33"/>
  <c r="AH80" i="30"/>
  <c r="AJ79" i="30"/>
  <c r="AJ78" i="31"/>
  <c r="AH79" i="31"/>
  <c r="AJ82" i="29"/>
  <c r="AJ137" i="28"/>
  <c r="AH138" i="28"/>
  <c r="AJ84" i="20"/>
  <c r="AH85" i="20"/>
  <c r="AL280" i="29" l="1"/>
  <c r="AK280" i="29"/>
  <c r="AM280" i="29"/>
  <c r="W281" i="29"/>
  <c r="AM287" i="34"/>
  <c r="AK287" i="34"/>
  <c r="AL287" i="34"/>
  <c r="W288" i="34"/>
  <c r="AK290" i="35"/>
  <c r="AM290" i="35"/>
  <c r="AL290" i="35"/>
  <c r="W291" i="35"/>
  <c r="S277" i="29"/>
  <c r="AD277" i="29" s="1"/>
  <c r="C278" i="29"/>
  <c r="F277" i="29"/>
  <c r="C279" i="35"/>
  <c r="S278" i="35"/>
  <c r="AD278" i="35" s="1"/>
  <c r="C278" i="34"/>
  <c r="S277" i="34"/>
  <c r="AD277" i="34" s="1"/>
  <c r="C280" i="31"/>
  <c r="S279" i="31"/>
  <c r="AD279" i="31" s="1"/>
  <c r="AJ83" i="32"/>
  <c r="AH84" i="32"/>
  <c r="AJ80" i="33"/>
  <c r="AH81" i="33"/>
  <c r="AH81" i="30"/>
  <c r="AJ80" i="30"/>
  <c r="AJ79" i="31"/>
  <c r="AH80" i="31"/>
  <c r="AJ83" i="29"/>
  <c r="AJ138" i="28"/>
  <c r="AH139" i="28"/>
  <c r="AJ85" i="20"/>
  <c r="AH86" i="20"/>
  <c r="AL281" i="29" l="1"/>
  <c r="AK281" i="29"/>
  <c r="AM281" i="29"/>
  <c r="W282" i="29"/>
  <c r="AL288" i="34"/>
  <c r="AK288" i="34"/>
  <c r="AM288" i="34"/>
  <c r="W289" i="34"/>
  <c r="AL291" i="35"/>
  <c r="AK291" i="35"/>
  <c r="AM291" i="35"/>
  <c r="W292" i="35"/>
  <c r="C280" i="35"/>
  <c r="S279" i="35"/>
  <c r="AD279" i="35" s="1"/>
  <c r="S278" i="34"/>
  <c r="AD278" i="34" s="1"/>
  <c r="C279" i="34"/>
  <c r="C279" i="29"/>
  <c r="S278" i="29"/>
  <c r="AD278" i="29" s="1"/>
  <c r="F278" i="29"/>
  <c r="C281" i="31"/>
  <c r="S280" i="31"/>
  <c r="AD280" i="31" s="1"/>
  <c r="AJ84" i="32"/>
  <c r="AH85" i="32"/>
  <c r="AJ81" i="33"/>
  <c r="AH82" i="33"/>
  <c r="AJ81" i="30"/>
  <c r="AH82" i="30"/>
  <c r="AJ80" i="31"/>
  <c r="AH81" i="31"/>
  <c r="AJ84" i="29"/>
  <c r="AJ139" i="28"/>
  <c r="AH140" i="28"/>
  <c r="AJ86" i="20"/>
  <c r="AH87" i="20"/>
  <c r="AK282" i="29" l="1"/>
  <c r="AL282" i="29"/>
  <c r="AM282" i="29"/>
  <c r="W283" i="29"/>
  <c r="AL289" i="34"/>
  <c r="AK289" i="34"/>
  <c r="AM289" i="34"/>
  <c r="W290" i="34"/>
  <c r="AL292" i="35"/>
  <c r="AM292" i="35"/>
  <c r="AK292" i="35"/>
  <c r="W293" i="35"/>
  <c r="C280" i="29"/>
  <c r="S279" i="29"/>
  <c r="AD279" i="29" s="1"/>
  <c r="F279" i="29"/>
  <c r="C282" i="31"/>
  <c r="S281" i="31"/>
  <c r="AD281" i="31" s="1"/>
  <c r="S279" i="34"/>
  <c r="AD279" i="34" s="1"/>
  <c r="C280" i="34"/>
  <c r="C281" i="35"/>
  <c r="S280" i="35"/>
  <c r="AD280" i="35" s="1"/>
  <c r="AJ85" i="32"/>
  <c r="AH86" i="32"/>
  <c r="AJ82" i="33"/>
  <c r="AH83" i="33"/>
  <c r="AJ82" i="30"/>
  <c r="AH83" i="30"/>
  <c r="AJ81" i="31"/>
  <c r="AH82" i="31"/>
  <c r="AJ140" i="28"/>
  <c r="AH141" i="28"/>
  <c r="AJ87" i="20"/>
  <c r="AH88" i="20"/>
  <c r="AL283" i="29" l="1"/>
  <c r="AK283" i="29"/>
  <c r="AM283" i="29"/>
  <c r="W284" i="29"/>
  <c r="AM290" i="34"/>
  <c r="AL290" i="34"/>
  <c r="AK290" i="34"/>
  <c r="W291" i="34"/>
  <c r="AL293" i="35"/>
  <c r="AK293" i="35"/>
  <c r="AM293" i="35"/>
  <c r="W294" i="35"/>
  <c r="S280" i="34"/>
  <c r="AD280" i="34" s="1"/>
  <c r="C281" i="34"/>
  <c r="C283" i="31"/>
  <c r="S282" i="31"/>
  <c r="AD282" i="31" s="1"/>
  <c r="C282" i="35"/>
  <c r="S281" i="35"/>
  <c r="AD281" i="35" s="1"/>
  <c r="F280" i="29"/>
  <c r="C281" i="29"/>
  <c r="S280" i="29"/>
  <c r="AD280" i="29" s="1"/>
  <c r="AJ86" i="32"/>
  <c r="AH87" i="32"/>
  <c r="AJ83" i="33"/>
  <c r="AH84" i="33"/>
  <c r="AJ83" i="30"/>
  <c r="AH84" i="30"/>
  <c r="AJ82" i="31"/>
  <c r="AH83" i="31"/>
  <c r="AJ141" i="28"/>
  <c r="AH142" i="28"/>
  <c r="AJ88" i="20"/>
  <c r="AH89" i="20"/>
  <c r="AL284" i="29" l="1"/>
  <c r="AK284" i="29"/>
  <c r="AM284" i="29"/>
  <c r="W285" i="29"/>
  <c r="AL291" i="34"/>
  <c r="AM291" i="34"/>
  <c r="AK291" i="34"/>
  <c r="W292" i="34"/>
  <c r="AK294" i="35"/>
  <c r="AM294" i="35"/>
  <c r="AL294" i="35"/>
  <c r="W295" i="35"/>
  <c r="C284" i="31"/>
  <c r="S283" i="31"/>
  <c r="AD283" i="31" s="1"/>
  <c r="C282" i="34"/>
  <c r="S281" i="34"/>
  <c r="AD281" i="34" s="1"/>
  <c r="C283" i="35"/>
  <c r="S282" i="35"/>
  <c r="AD282" i="35" s="1"/>
  <c r="F281" i="29"/>
  <c r="C282" i="29"/>
  <c r="S281" i="29"/>
  <c r="AD281" i="29" s="1"/>
  <c r="AJ87" i="32"/>
  <c r="AH88" i="32"/>
  <c r="AJ84" i="33"/>
  <c r="AH85" i="33"/>
  <c r="AJ84" i="30"/>
  <c r="AH85" i="30"/>
  <c r="AJ83" i="31"/>
  <c r="AH84" i="31"/>
  <c r="AJ142" i="28"/>
  <c r="AH143" i="28"/>
  <c r="AJ89" i="20"/>
  <c r="AH90" i="20"/>
  <c r="AL285" i="29" l="1"/>
  <c r="AK285" i="29"/>
  <c r="AM285" i="29"/>
  <c r="W286" i="29"/>
  <c r="AL292" i="34"/>
  <c r="AK292" i="34"/>
  <c r="AM292" i="34"/>
  <c r="W293" i="34"/>
  <c r="AL295" i="35"/>
  <c r="AM295" i="35"/>
  <c r="AK295" i="35"/>
  <c r="W296" i="35"/>
  <c r="S282" i="34"/>
  <c r="AD282" i="34" s="1"/>
  <c r="C283" i="34"/>
  <c r="C284" i="35"/>
  <c r="S283" i="35"/>
  <c r="AD283" i="35" s="1"/>
  <c r="F282" i="29"/>
  <c r="C283" i="29"/>
  <c r="S282" i="29"/>
  <c r="AD282" i="29" s="1"/>
  <c r="C285" i="31"/>
  <c r="S284" i="31"/>
  <c r="AD284" i="31" s="1"/>
  <c r="AJ88" i="32"/>
  <c r="AH89" i="32"/>
  <c r="AJ85" i="33"/>
  <c r="AH86" i="33"/>
  <c r="AJ85" i="30"/>
  <c r="AH86" i="30"/>
  <c r="AJ84" i="31"/>
  <c r="AH85" i="31"/>
  <c r="AJ143" i="28"/>
  <c r="AH144" i="28"/>
  <c r="AJ90" i="20"/>
  <c r="AH91" i="20"/>
  <c r="AM286" i="29" l="1"/>
  <c r="AK286" i="29"/>
  <c r="AL286" i="29"/>
  <c r="W287" i="29"/>
  <c r="AK293" i="34"/>
  <c r="AL293" i="34"/>
  <c r="AM293" i="34"/>
  <c r="W294" i="34"/>
  <c r="AM296" i="35"/>
  <c r="AL296" i="35"/>
  <c r="AK296" i="35"/>
  <c r="W297" i="35"/>
  <c r="C285" i="35"/>
  <c r="S284" i="35"/>
  <c r="AD284" i="35" s="1"/>
  <c r="F283" i="29"/>
  <c r="C284" i="29"/>
  <c r="S283" i="29"/>
  <c r="AD283" i="29" s="1"/>
  <c r="C284" i="34"/>
  <c r="S283" i="34"/>
  <c r="AD283" i="34" s="1"/>
  <c r="C286" i="31"/>
  <c r="S285" i="31"/>
  <c r="AD285" i="31" s="1"/>
  <c r="AJ89" i="32"/>
  <c r="AH90" i="32"/>
  <c r="AJ86" i="33"/>
  <c r="AH87" i="33"/>
  <c r="AJ86" i="30"/>
  <c r="AH87" i="30"/>
  <c r="AJ85" i="31"/>
  <c r="AH86" i="31"/>
  <c r="AJ144" i="28"/>
  <c r="AH145" i="28"/>
  <c r="AJ91" i="20"/>
  <c r="AH92" i="20"/>
  <c r="AK287" i="29" l="1"/>
  <c r="AL287" i="29"/>
  <c r="AM287" i="29"/>
  <c r="W288" i="29"/>
  <c r="AL294" i="34"/>
  <c r="AK294" i="34"/>
  <c r="AM294" i="34"/>
  <c r="W295" i="34"/>
  <c r="AL297" i="35"/>
  <c r="AK297" i="35"/>
  <c r="AM297" i="35"/>
  <c r="W298" i="35"/>
  <c r="F284" i="29"/>
  <c r="C285" i="29"/>
  <c r="S284" i="29"/>
  <c r="AD284" i="29" s="1"/>
  <c r="S284" i="34"/>
  <c r="AD284" i="34" s="1"/>
  <c r="C285" i="34"/>
  <c r="C287" i="31"/>
  <c r="S286" i="31"/>
  <c r="AD286" i="31" s="1"/>
  <c r="C286" i="35"/>
  <c r="S285" i="35"/>
  <c r="AD285" i="35" s="1"/>
  <c r="AJ90" i="32"/>
  <c r="AH91" i="32"/>
  <c r="AJ87" i="33"/>
  <c r="AH88" i="33"/>
  <c r="AJ87" i="30"/>
  <c r="AH88" i="30"/>
  <c r="AJ86" i="31"/>
  <c r="AH87" i="31"/>
  <c r="AJ145" i="28"/>
  <c r="AH146" i="28"/>
  <c r="AJ92" i="20"/>
  <c r="AH93" i="20"/>
  <c r="AM288" i="29" l="1"/>
  <c r="AL288" i="29"/>
  <c r="AK288" i="29"/>
  <c r="W289" i="29"/>
  <c r="AL295" i="34"/>
  <c r="AK295" i="34"/>
  <c r="AM295" i="34"/>
  <c r="W296" i="34"/>
  <c r="AL298" i="35"/>
  <c r="AK298" i="35"/>
  <c r="AM298" i="35"/>
  <c r="W299" i="35"/>
  <c r="C288" i="31"/>
  <c r="S287" i="31"/>
  <c r="AD287" i="31" s="1"/>
  <c r="C286" i="34"/>
  <c r="S285" i="34"/>
  <c r="AD285" i="34" s="1"/>
  <c r="F285" i="29"/>
  <c r="S285" i="29"/>
  <c r="AD285" i="29" s="1"/>
  <c r="C286" i="29"/>
  <c r="C287" i="35"/>
  <c r="S286" i="35"/>
  <c r="AD286" i="35" s="1"/>
  <c r="AJ91" i="32"/>
  <c r="AH92" i="32"/>
  <c r="AJ88" i="33"/>
  <c r="AH89" i="33"/>
  <c r="AH89" i="30"/>
  <c r="AJ88" i="30"/>
  <c r="AJ87" i="31"/>
  <c r="AH88" i="31"/>
  <c r="AJ146" i="28"/>
  <c r="AH147" i="28"/>
  <c r="AJ93" i="20"/>
  <c r="AH94" i="20"/>
  <c r="AM289" i="29" l="1"/>
  <c r="AK289" i="29"/>
  <c r="AL289" i="29"/>
  <c r="W290" i="29"/>
  <c r="AL296" i="34"/>
  <c r="AK296" i="34"/>
  <c r="AM296" i="34"/>
  <c r="W297" i="34"/>
  <c r="AM299" i="35"/>
  <c r="AL299" i="35"/>
  <c r="AK299" i="35"/>
  <c r="W300" i="35"/>
  <c r="F286" i="29"/>
  <c r="C287" i="29"/>
  <c r="S286" i="29"/>
  <c r="AD286" i="29" s="1"/>
  <c r="S286" i="34"/>
  <c r="AD286" i="34" s="1"/>
  <c r="C287" i="34"/>
  <c r="C288" i="35"/>
  <c r="S287" i="35"/>
  <c r="AD287" i="35" s="1"/>
  <c r="C289" i="31"/>
  <c r="S288" i="31"/>
  <c r="AD288" i="31" s="1"/>
  <c r="AJ92" i="32"/>
  <c r="AH93" i="32"/>
  <c r="AJ89" i="33"/>
  <c r="AH90" i="33"/>
  <c r="AH90" i="30"/>
  <c r="AJ89" i="30"/>
  <c r="AJ88" i="31"/>
  <c r="AH89" i="31"/>
  <c r="AJ147" i="28"/>
  <c r="AH148" i="28"/>
  <c r="AJ94" i="20"/>
  <c r="AH95" i="20"/>
  <c r="AL290" i="29" l="1"/>
  <c r="AK290" i="29"/>
  <c r="AM290" i="29"/>
  <c r="W291" i="29"/>
  <c r="AK297" i="34"/>
  <c r="AM297" i="34"/>
  <c r="AL297" i="34"/>
  <c r="W298" i="34"/>
  <c r="AL300" i="35"/>
  <c r="AK300" i="35"/>
  <c r="AM300" i="35"/>
  <c r="W301" i="35"/>
  <c r="C289" i="35"/>
  <c r="S288" i="35"/>
  <c r="AD288" i="35" s="1"/>
  <c r="C288" i="34"/>
  <c r="S287" i="34"/>
  <c r="AD287" i="34" s="1"/>
  <c r="F287" i="29"/>
  <c r="C288" i="29"/>
  <c r="S287" i="29"/>
  <c r="AD287" i="29" s="1"/>
  <c r="C290" i="31"/>
  <c r="S289" i="31"/>
  <c r="AD289" i="31" s="1"/>
  <c r="AJ93" i="32"/>
  <c r="AH94" i="32"/>
  <c r="AJ90" i="33"/>
  <c r="AH91" i="33"/>
  <c r="AJ90" i="30"/>
  <c r="AH91" i="30"/>
  <c r="AJ89" i="31"/>
  <c r="AH90" i="31"/>
  <c r="AJ148" i="28"/>
  <c r="AH149" i="28"/>
  <c r="AJ95" i="20"/>
  <c r="AH96" i="20"/>
  <c r="AK291" i="29" l="1"/>
  <c r="AM291" i="29"/>
  <c r="AL291" i="29"/>
  <c r="W292" i="29"/>
  <c r="AL298" i="34"/>
  <c r="AM298" i="34"/>
  <c r="AK298" i="34"/>
  <c r="W299" i="34"/>
  <c r="AL301" i="35"/>
  <c r="AH6" i="35" s="1"/>
  <c r="AH8" i="35" s="1"/>
  <c r="AM301" i="35"/>
  <c r="AI6" i="35" s="1"/>
  <c r="AK301" i="35"/>
  <c r="AG6" i="35" s="1"/>
  <c r="AG8" i="35" s="1"/>
  <c r="F288" i="29"/>
  <c r="C289" i="29"/>
  <c r="S288" i="29"/>
  <c r="AD288" i="29" s="1"/>
  <c r="S288" i="34"/>
  <c r="AD288" i="34" s="1"/>
  <c r="C289" i="34"/>
  <c r="C291" i="31"/>
  <c r="S290" i="31"/>
  <c r="AD290" i="31" s="1"/>
  <c r="C290" i="35"/>
  <c r="S289" i="35"/>
  <c r="AD289" i="35" s="1"/>
  <c r="AJ94" i="32"/>
  <c r="AH95" i="32"/>
  <c r="AJ91" i="33"/>
  <c r="AH92" i="33"/>
  <c r="AJ91" i="30"/>
  <c r="AH92" i="30"/>
  <c r="AJ90" i="31"/>
  <c r="AH91" i="31"/>
  <c r="AJ149" i="28"/>
  <c r="AH150" i="28"/>
  <c r="AJ96" i="20"/>
  <c r="AH97" i="20"/>
  <c r="AK292" i="29" l="1"/>
  <c r="AL292" i="29"/>
  <c r="AM292" i="29"/>
  <c r="W293" i="29"/>
  <c r="AL299" i="34"/>
  <c r="AK299" i="34"/>
  <c r="AM299" i="34"/>
  <c r="W300" i="34"/>
  <c r="AG9" i="35"/>
  <c r="AG10" i="35" s="1"/>
  <c r="AJ8" i="35"/>
  <c r="AH9" i="35"/>
  <c r="C292" i="31"/>
  <c r="S291" i="31"/>
  <c r="AD291" i="31" s="1"/>
  <c r="S289" i="29"/>
  <c r="AD289" i="29" s="1"/>
  <c r="F289" i="29"/>
  <c r="C290" i="29"/>
  <c r="C291" i="35"/>
  <c r="S290" i="35"/>
  <c r="AD290" i="35" s="1"/>
  <c r="S289" i="34"/>
  <c r="AD289" i="34" s="1"/>
  <c r="C290" i="34"/>
  <c r="AJ95" i="32"/>
  <c r="AH96" i="32"/>
  <c r="AJ92" i="33"/>
  <c r="AH93" i="33"/>
  <c r="AJ92" i="30"/>
  <c r="AH93" i="30"/>
  <c r="AJ91" i="31"/>
  <c r="AH92" i="31"/>
  <c r="AJ150" i="28"/>
  <c r="AH151" i="28"/>
  <c r="AJ97" i="20"/>
  <c r="AH98" i="20"/>
  <c r="AK293" i="29" l="1"/>
  <c r="AL293" i="29"/>
  <c r="AM293" i="29"/>
  <c r="W294" i="29"/>
  <c r="AM300" i="34"/>
  <c r="AL300" i="34"/>
  <c r="AK300" i="34"/>
  <c r="W301" i="34"/>
  <c r="AG11" i="35"/>
  <c r="AG12" i="35" s="1"/>
  <c r="AH10" i="35"/>
  <c r="AJ9" i="35"/>
  <c r="S290" i="34"/>
  <c r="AD290" i="34" s="1"/>
  <c r="C291" i="34"/>
  <c r="C292" i="35"/>
  <c r="S291" i="35"/>
  <c r="AD291" i="35" s="1"/>
  <c r="F290" i="29"/>
  <c r="C291" i="29"/>
  <c r="S290" i="29"/>
  <c r="AD290" i="29" s="1"/>
  <c r="C293" i="31"/>
  <c r="S292" i="31"/>
  <c r="AD292" i="31" s="1"/>
  <c r="AJ96" i="32"/>
  <c r="AH97" i="32"/>
  <c r="AJ93" i="33"/>
  <c r="AH94" i="33"/>
  <c r="AJ93" i="30"/>
  <c r="AH94" i="30"/>
  <c r="AJ92" i="31"/>
  <c r="AH93" i="31"/>
  <c r="AJ151" i="28"/>
  <c r="AH152" i="28"/>
  <c r="AJ98" i="20"/>
  <c r="AH99" i="20"/>
  <c r="AK294" i="29" l="1"/>
  <c r="AL294" i="29"/>
  <c r="AM294" i="29"/>
  <c r="W295" i="29"/>
  <c r="AL301" i="34"/>
  <c r="AH6" i="34" s="1"/>
  <c r="AH8" i="34" s="1"/>
  <c r="AK301" i="34"/>
  <c r="AG6" i="34" s="1"/>
  <c r="AG8" i="34" s="1"/>
  <c r="AM301" i="34"/>
  <c r="AI6" i="34" s="1"/>
  <c r="AG13" i="35"/>
  <c r="AJ10" i="35"/>
  <c r="AH11" i="35"/>
  <c r="C293" i="35"/>
  <c r="S292" i="35"/>
  <c r="AD292" i="35" s="1"/>
  <c r="S291" i="29"/>
  <c r="AD291" i="29" s="1"/>
  <c r="F291" i="29"/>
  <c r="C292" i="29"/>
  <c r="S291" i="34"/>
  <c r="AD291" i="34" s="1"/>
  <c r="C292" i="34"/>
  <c r="C294" i="31"/>
  <c r="S293" i="31"/>
  <c r="AD293" i="31" s="1"/>
  <c r="AJ97" i="32"/>
  <c r="AH98" i="32"/>
  <c r="AJ94" i="33"/>
  <c r="AH95" i="33"/>
  <c r="AH95" i="30"/>
  <c r="AJ94" i="30"/>
  <c r="AJ93" i="31"/>
  <c r="AH94" i="31"/>
  <c r="AJ152" i="28"/>
  <c r="AH153" i="28"/>
  <c r="AJ99" i="20"/>
  <c r="AH100" i="20"/>
  <c r="AM295" i="29" l="1"/>
  <c r="AK295" i="29"/>
  <c r="AL295" i="29"/>
  <c r="W296" i="29"/>
  <c r="AG9" i="34"/>
  <c r="AG10" i="34" s="1"/>
  <c r="AH9" i="34"/>
  <c r="AJ11" i="35"/>
  <c r="AH12" i="35"/>
  <c r="AG14" i="35"/>
  <c r="S292" i="34"/>
  <c r="AD292" i="34" s="1"/>
  <c r="C293" i="34"/>
  <c r="C295" i="31"/>
  <c r="S294" i="31"/>
  <c r="AD294" i="31" s="1"/>
  <c r="F292" i="29"/>
  <c r="C293" i="29"/>
  <c r="S292" i="29"/>
  <c r="AD292" i="29" s="1"/>
  <c r="C294" i="35"/>
  <c r="S293" i="35"/>
  <c r="AD293" i="35" s="1"/>
  <c r="AJ98" i="32"/>
  <c r="AH99" i="32"/>
  <c r="AJ95" i="33"/>
  <c r="AH96" i="33"/>
  <c r="AH96" i="30"/>
  <c r="AJ95" i="30"/>
  <c r="AJ94" i="31"/>
  <c r="AH95" i="31"/>
  <c r="AJ153" i="28"/>
  <c r="AH154" i="28"/>
  <c r="AJ100" i="20"/>
  <c r="AH101" i="20"/>
  <c r="AK296" i="29" l="1"/>
  <c r="AL296" i="29"/>
  <c r="AM296" i="29"/>
  <c r="W297" i="29"/>
  <c r="AG11" i="34"/>
  <c r="AG12" i="34" s="1"/>
  <c r="AH10" i="34"/>
  <c r="AJ12" i="35"/>
  <c r="AH13" i="35"/>
  <c r="AH14" i="35" s="1"/>
  <c r="AJ14" i="35" s="1"/>
  <c r="AG15" i="35"/>
  <c r="AG16" i="35" s="1"/>
  <c r="C296" i="31"/>
  <c r="S295" i="31"/>
  <c r="AD295" i="31" s="1"/>
  <c r="F293" i="29"/>
  <c r="S293" i="29"/>
  <c r="AD293" i="29" s="1"/>
  <c r="C294" i="29"/>
  <c r="C294" i="34"/>
  <c r="S293" i="34"/>
  <c r="AD293" i="34" s="1"/>
  <c r="C295" i="35"/>
  <c r="S294" i="35"/>
  <c r="AD294" i="35" s="1"/>
  <c r="AJ99" i="32"/>
  <c r="AH100" i="32"/>
  <c r="AJ96" i="33"/>
  <c r="AH97" i="33"/>
  <c r="AJ96" i="30"/>
  <c r="AH97" i="30"/>
  <c r="AJ95" i="31"/>
  <c r="AH96" i="31"/>
  <c r="AJ154" i="28"/>
  <c r="AH155" i="28"/>
  <c r="AJ101" i="20"/>
  <c r="AH102" i="20"/>
  <c r="AL297" i="29" l="1"/>
  <c r="AM297" i="29"/>
  <c r="AK297" i="29"/>
  <c r="W298" i="29"/>
  <c r="AG13" i="34"/>
  <c r="AG14" i="34" s="1"/>
  <c r="AH11" i="34"/>
  <c r="AG17" i="35"/>
  <c r="AG18" i="35" s="1"/>
  <c r="AH15" i="35"/>
  <c r="AH16" i="35" s="1"/>
  <c r="AJ16" i="35" s="1"/>
  <c r="AJ13" i="35"/>
  <c r="S294" i="34"/>
  <c r="AD294" i="34" s="1"/>
  <c r="C295" i="34"/>
  <c r="C296" i="35"/>
  <c r="S295" i="35"/>
  <c r="AD295" i="35" s="1"/>
  <c r="F294" i="29"/>
  <c r="C295" i="29"/>
  <c r="S294" i="29"/>
  <c r="AD294" i="29" s="1"/>
  <c r="C297" i="31"/>
  <c r="S296" i="31"/>
  <c r="AD296" i="31" s="1"/>
  <c r="AJ100" i="32"/>
  <c r="AH101" i="32"/>
  <c r="AJ97" i="33"/>
  <c r="AH98" i="33"/>
  <c r="AJ97" i="30"/>
  <c r="AH98" i="30"/>
  <c r="AJ96" i="31"/>
  <c r="AH97" i="31"/>
  <c r="AJ155" i="28"/>
  <c r="AH156" i="28"/>
  <c r="AJ102" i="20"/>
  <c r="AH103" i="20"/>
  <c r="AM298" i="29" l="1"/>
  <c r="AK298" i="29"/>
  <c r="AL298" i="29"/>
  <c r="W299" i="29"/>
  <c r="AG15" i="34"/>
  <c r="AH12" i="34"/>
  <c r="AG19" i="35"/>
  <c r="AG20" i="35" s="1"/>
  <c r="AG21" i="35" s="1"/>
  <c r="AG22" i="35" s="1"/>
  <c r="AG23" i="35" s="1"/>
  <c r="AG24" i="35" s="1"/>
  <c r="AG25" i="35" s="1"/>
  <c r="AG26" i="35" s="1"/>
  <c r="AG27" i="35" s="1"/>
  <c r="AG28" i="35" s="1"/>
  <c r="AG29" i="35" s="1"/>
  <c r="AG30" i="35" s="1"/>
  <c r="AG31" i="35" s="1"/>
  <c r="AG32" i="35" s="1"/>
  <c r="AG33" i="35" s="1"/>
  <c r="AG34" i="35" s="1"/>
  <c r="AG35" i="35" s="1"/>
  <c r="AG36" i="35" s="1"/>
  <c r="AG37" i="35" s="1"/>
  <c r="AG38" i="35" s="1"/>
  <c r="AG39" i="35" s="1"/>
  <c r="AG40" i="35" s="1"/>
  <c r="AG41" i="35" s="1"/>
  <c r="AG42" i="35" s="1"/>
  <c r="AG43" i="35" s="1"/>
  <c r="AG44" i="35" s="1"/>
  <c r="AG45" i="35" s="1"/>
  <c r="AG46" i="35" s="1"/>
  <c r="AG47" i="35" s="1"/>
  <c r="AG48" i="35" s="1"/>
  <c r="AG49" i="35" s="1"/>
  <c r="AG50" i="35" s="1"/>
  <c r="AG51" i="35" s="1"/>
  <c r="AG52" i="35" s="1"/>
  <c r="AG53" i="35" s="1"/>
  <c r="AG54" i="35" s="1"/>
  <c r="AG55" i="35" s="1"/>
  <c r="AG56" i="35" s="1"/>
  <c r="AG57" i="35" s="1"/>
  <c r="AG58" i="35" s="1"/>
  <c r="AG59" i="35" s="1"/>
  <c r="AG60" i="35" s="1"/>
  <c r="AG61" i="35" s="1"/>
  <c r="AG62" i="35" s="1"/>
  <c r="AG63" i="35" s="1"/>
  <c r="AG64" i="35" s="1"/>
  <c r="AG65" i="35" s="1"/>
  <c r="AG66" i="35" s="1"/>
  <c r="AG67" i="35" s="1"/>
  <c r="AG68" i="35" s="1"/>
  <c r="AG69" i="35" s="1"/>
  <c r="AG70" i="35" s="1"/>
  <c r="AG71" i="35" s="1"/>
  <c r="AG72" i="35" s="1"/>
  <c r="AG73" i="35" s="1"/>
  <c r="AG74" i="35" s="1"/>
  <c r="AG75" i="35" s="1"/>
  <c r="AG76" i="35" s="1"/>
  <c r="AG77" i="35" s="1"/>
  <c r="AG78" i="35" s="1"/>
  <c r="AG79" i="35" s="1"/>
  <c r="AG80" i="35" s="1"/>
  <c r="AG81" i="35" s="1"/>
  <c r="AG82" i="35" s="1"/>
  <c r="AG83" i="35" s="1"/>
  <c r="AG84" i="35" s="1"/>
  <c r="AG85" i="35" s="1"/>
  <c r="AG86" i="35" s="1"/>
  <c r="AG87" i="35" s="1"/>
  <c r="AG88" i="35" s="1"/>
  <c r="AG89" i="35" s="1"/>
  <c r="AG90" i="35" s="1"/>
  <c r="AG91" i="35" s="1"/>
  <c r="AG92" i="35" s="1"/>
  <c r="AG93" i="35" s="1"/>
  <c r="AG94" i="35" s="1"/>
  <c r="AG95" i="35" s="1"/>
  <c r="AG96" i="35" s="1"/>
  <c r="AG97" i="35" s="1"/>
  <c r="AG98" i="35" s="1"/>
  <c r="AG99" i="35" s="1"/>
  <c r="AG100" i="35" s="1"/>
  <c r="AG101" i="35" s="1"/>
  <c r="AG102" i="35" s="1"/>
  <c r="AG103" i="35" s="1"/>
  <c r="AG104" i="35" s="1"/>
  <c r="AG105" i="35" s="1"/>
  <c r="AG106" i="35" s="1"/>
  <c r="AG107" i="35" s="1"/>
  <c r="AG108" i="35" s="1"/>
  <c r="AG109" i="35" s="1"/>
  <c r="AG110" i="35" s="1"/>
  <c r="AG111" i="35" s="1"/>
  <c r="AG112" i="35" s="1"/>
  <c r="AG113" i="35" s="1"/>
  <c r="AG114" i="35" s="1"/>
  <c r="AG115" i="35" s="1"/>
  <c r="AG116" i="35" s="1"/>
  <c r="AG117" i="35" s="1"/>
  <c r="AG118" i="35" s="1"/>
  <c r="AG119" i="35" s="1"/>
  <c r="AG120" i="35" s="1"/>
  <c r="AG121" i="35" s="1"/>
  <c r="AG122" i="35" s="1"/>
  <c r="AG123" i="35" s="1"/>
  <c r="AG124" i="35" s="1"/>
  <c r="AG125" i="35" s="1"/>
  <c r="AG126" i="35" s="1"/>
  <c r="AG127" i="35" s="1"/>
  <c r="AG128" i="35" s="1"/>
  <c r="AG129" i="35" s="1"/>
  <c r="AG130" i="35" s="1"/>
  <c r="AG131" i="35" s="1"/>
  <c r="AG132" i="35" s="1"/>
  <c r="AG133" i="35" s="1"/>
  <c r="AG134" i="35" s="1"/>
  <c r="AG135" i="35" s="1"/>
  <c r="AG136" i="35" s="1"/>
  <c r="AG137" i="35" s="1"/>
  <c r="AG138" i="35" s="1"/>
  <c r="AG139" i="35" s="1"/>
  <c r="AG140" i="35" s="1"/>
  <c r="AG141" i="35" s="1"/>
  <c r="AG142" i="35" s="1"/>
  <c r="AG143" i="35" s="1"/>
  <c r="AG144" i="35" s="1"/>
  <c r="AG145" i="35" s="1"/>
  <c r="AG146" i="35" s="1"/>
  <c r="AG147" i="35" s="1"/>
  <c r="AG148" i="35" s="1"/>
  <c r="AG149" i="35" s="1"/>
  <c r="AG150" i="35" s="1"/>
  <c r="AG151" i="35" s="1"/>
  <c r="AG152" i="35" s="1"/>
  <c r="AG153" i="35" s="1"/>
  <c r="AG154" i="35" s="1"/>
  <c r="AG155" i="35" s="1"/>
  <c r="AG156" i="35" s="1"/>
  <c r="AG157" i="35" s="1"/>
  <c r="AG158" i="35" s="1"/>
  <c r="AG159" i="35" s="1"/>
  <c r="AG160" i="35" s="1"/>
  <c r="AG161" i="35" s="1"/>
  <c r="AG162" i="35" s="1"/>
  <c r="AG163" i="35" s="1"/>
  <c r="AG164" i="35" s="1"/>
  <c r="AG165" i="35" s="1"/>
  <c r="AG166" i="35" s="1"/>
  <c r="AG167" i="35" s="1"/>
  <c r="AG168" i="35" s="1"/>
  <c r="AG169" i="35" s="1"/>
  <c r="AG170" i="35" s="1"/>
  <c r="AG171" i="35" s="1"/>
  <c r="AG172" i="35" s="1"/>
  <c r="AG173" i="35" s="1"/>
  <c r="AG174" i="35" s="1"/>
  <c r="AG175" i="35" s="1"/>
  <c r="AG176" i="35" s="1"/>
  <c r="AG177" i="35" s="1"/>
  <c r="AG178" i="35" s="1"/>
  <c r="AG179" i="35" s="1"/>
  <c r="AG180" i="35" s="1"/>
  <c r="AG181" i="35" s="1"/>
  <c r="AG182" i="35" s="1"/>
  <c r="AG183" i="35" s="1"/>
  <c r="AG184" i="35" s="1"/>
  <c r="AG185" i="35" s="1"/>
  <c r="AG186" i="35" s="1"/>
  <c r="AG187" i="35" s="1"/>
  <c r="AG188" i="35" s="1"/>
  <c r="AG189" i="35" s="1"/>
  <c r="AG190" i="35" s="1"/>
  <c r="AG191" i="35" s="1"/>
  <c r="AG192" i="35" s="1"/>
  <c r="AG193" i="35" s="1"/>
  <c r="AG194" i="35" s="1"/>
  <c r="AG195" i="35" s="1"/>
  <c r="AG196" i="35" s="1"/>
  <c r="AG197" i="35" s="1"/>
  <c r="AG198" i="35" s="1"/>
  <c r="AG199" i="35" s="1"/>
  <c r="AG200" i="35" s="1"/>
  <c r="AG201" i="35" s="1"/>
  <c r="AG202" i="35" s="1"/>
  <c r="AG203" i="35" s="1"/>
  <c r="AG204" i="35" s="1"/>
  <c r="AG205" i="35" s="1"/>
  <c r="AH17" i="35"/>
  <c r="AJ17" i="35" s="1"/>
  <c r="AJ15" i="35"/>
  <c r="C297" i="35"/>
  <c r="S296" i="35"/>
  <c r="AD296" i="35" s="1"/>
  <c r="S295" i="29"/>
  <c r="AD295" i="29" s="1"/>
  <c r="F295" i="29"/>
  <c r="C296" i="29"/>
  <c r="S295" i="34"/>
  <c r="AD295" i="34" s="1"/>
  <c r="C296" i="34"/>
  <c r="C298" i="31"/>
  <c r="S297" i="31"/>
  <c r="AD297" i="31" s="1"/>
  <c r="AJ101" i="32"/>
  <c r="AH102" i="32"/>
  <c r="AJ98" i="33"/>
  <c r="AH99" i="33"/>
  <c r="AJ98" i="30"/>
  <c r="AH99" i="30"/>
  <c r="AJ97" i="31"/>
  <c r="AH98" i="31"/>
  <c r="AJ156" i="28"/>
  <c r="AH157" i="28"/>
  <c r="AJ103" i="20"/>
  <c r="AH104" i="20"/>
  <c r="AM299" i="29" l="1"/>
  <c r="AK299" i="29"/>
  <c r="AL299" i="29"/>
  <c r="W300" i="29"/>
  <c r="AG16" i="34"/>
  <c r="AH13" i="34"/>
  <c r="AH18" i="35"/>
  <c r="AJ18" i="35" s="1"/>
  <c r="AG206" i="35"/>
  <c r="AG207" i="35" s="1"/>
  <c r="AG208" i="35" s="1"/>
  <c r="AG209" i="35" s="1"/>
  <c r="AG210" i="35" s="1"/>
  <c r="AG211" i="35" s="1"/>
  <c r="AG212" i="35" s="1"/>
  <c r="AG213" i="35" s="1"/>
  <c r="AG214" i="35" s="1"/>
  <c r="AG215" i="35" s="1"/>
  <c r="AG216" i="35" s="1"/>
  <c r="AG217" i="35" s="1"/>
  <c r="AG218" i="35" s="1"/>
  <c r="AG219" i="35" s="1"/>
  <c r="AG220" i="35" s="1"/>
  <c r="AG221" i="35" s="1"/>
  <c r="AG222" i="35" s="1"/>
  <c r="AG223" i="35" s="1"/>
  <c r="AG224" i="35" s="1"/>
  <c r="AG225" i="35" s="1"/>
  <c r="AG226" i="35" s="1"/>
  <c r="AG227" i="35" s="1"/>
  <c r="AG228" i="35" s="1"/>
  <c r="AG229" i="35" s="1"/>
  <c r="AG230" i="35" s="1"/>
  <c r="AG231" i="35" s="1"/>
  <c r="AG232" i="35" s="1"/>
  <c r="AG233" i="35" s="1"/>
  <c r="AG234" i="35" s="1"/>
  <c r="AG235" i="35" s="1"/>
  <c r="AG236" i="35" s="1"/>
  <c r="AG237" i="35" s="1"/>
  <c r="AG238" i="35" s="1"/>
  <c r="AG239" i="35" s="1"/>
  <c r="AG240" i="35" s="1"/>
  <c r="AG241" i="35" s="1"/>
  <c r="AG242" i="35" s="1"/>
  <c r="AG243" i="35" s="1"/>
  <c r="AG244" i="35" s="1"/>
  <c r="AG245" i="35" s="1"/>
  <c r="AG246" i="35" s="1"/>
  <c r="AG247" i="35" s="1"/>
  <c r="AG248" i="35" s="1"/>
  <c r="AG249" i="35" s="1"/>
  <c r="AG250" i="35" s="1"/>
  <c r="AG251" i="35" s="1"/>
  <c r="AG252" i="35" s="1"/>
  <c r="AG253" i="35" s="1"/>
  <c r="AG254" i="35" s="1"/>
  <c r="AG255" i="35" s="1"/>
  <c r="AG256" i="35" s="1"/>
  <c r="AG257" i="35" s="1"/>
  <c r="AG258" i="35" s="1"/>
  <c r="AG259" i="35" s="1"/>
  <c r="AG260" i="35" s="1"/>
  <c r="AG261" i="35" s="1"/>
  <c r="AG262" i="35" s="1"/>
  <c r="AG263" i="35" s="1"/>
  <c r="AG264" i="35" s="1"/>
  <c r="AG265" i="35" s="1"/>
  <c r="AG266" i="35" s="1"/>
  <c r="AG267" i="35" s="1"/>
  <c r="AG268" i="35" s="1"/>
  <c r="AG269" i="35" s="1"/>
  <c r="AG270" i="35" s="1"/>
  <c r="AG271" i="35" s="1"/>
  <c r="AG272" i="35" s="1"/>
  <c r="AG273" i="35" s="1"/>
  <c r="AG274" i="35" s="1"/>
  <c r="AG275" i="35" s="1"/>
  <c r="AG276" i="35" s="1"/>
  <c r="AG277" i="35" s="1"/>
  <c r="AG278" i="35" s="1"/>
  <c r="AG279" i="35" s="1"/>
  <c r="AG280" i="35" s="1"/>
  <c r="AG281" i="35" s="1"/>
  <c r="AG282" i="35" s="1"/>
  <c r="AG283" i="35" s="1"/>
  <c r="AG284" i="35" s="1"/>
  <c r="AG285" i="35" s="1"/>
  <c r="AG286" i="35" s="1"/>
  <c r="AG287" i="35" s="1"/>
  <c r="AG288" i="35" s="1"/>
  <c r="AG289" i="35" s="1"/>
  <c r="AG290" i="35" s="1"/>
  <c r="AG291" i="35" s="1"/>
  <c r="AG292" i="35" s="1"/>
  <c r="AG293" i="35" s="1"/>
  <c r="AG294" i="35" s="1"/>
  <c r="AG295" i="35" s="1"/>
  <c r="AG296" i="35" s="1"/>
  <c r="AG297" i="35" s="1"/>
  <c r="AG298" i="35" s="1"/>
  <c r="AG299" i="35" s="1"/>
  <c r="AG300" i="35" s="1"/>
  <c r="AG301" i="35" s="1"/>
  <c r="S296" i="34"/>
  <c r="AD296" i="34" s="1"/>
  <c r="C297" i="34"/>
  <c r="C299" i="31"/>
  <c r="S298" i="31"/>
  <c r="AD298" i="31" s="1"/>
  <c r="F296" i="29"/>
  <c r="C297" i="29"/>
  <c r="S296" i="29"/>
  <c r="AD296" i="29" s="1"/>
  <c r="C298" i="35"/>
  <c r="S297" i="35"/>
  <c r="AD297" i="35" s="1"/>
  <c r="AJ102" i="32"/>
  <c r="AH103" i="32"/>
  <c r="AJ99" i="33"/>
  <c r="AH100" i="33"/>
  <c r="AJ99" i="30"/>
  <c r="AH100" i="30"/>
  <c r="AJ98" i="31"/>
  <c r="AH99" i="31"/>
  <c r="AJ157" i="28"/>
  <c r="AH158" i="28"/>
  <c r="AJ104" i="20"/>
  <c r="AH105" i="20"/>
  <c r="AM300" i="29" l="1"/>
  <c r="AI6" i="29" s="1"/>
  <c r="AL300" i="29"/>
  <c r="AH6" i="29" s="1"/>
  <c r="AH8" i="29" s="1"/>
  <c r="AK300" i="29"/>
  <c r="AG6" i="29" s="1"/>
  <c r="AG8" i="29" s="1"/>
  <c r="AH14" i="34"/>
  <c r="AG17" i="34"/>
  <c r="AH19" i="35"/>
  <c r="AJ19" i="35" s="1"/>
  <c r="C300" i="31"/>
  <c r="S299" i="31"/>
  <c r="AD299" i="31" s="1"/>
  <c r="F297" i="29"/>
  <c r="C298" i="29"/>
  <c r="S297" i="29"/>
  <c r="AD297" i="29" s="1"/>
  <c r="S297" i="34"/>
  <c r="AD297" i="34" s="1"/>
  <c r="C298" i="34"/>
  <c r="C299" i="35"/>
  <c r="S298" i="35"/>
  <c r="AD298" i="35" s="1"/>
  <c r="AJ103" i="32"/>
  <c r="AH104" i="32"/>
  <c r="AJ100" i="33"/>
  <c r="AH101" i="33"/>
  <c r="AH101" i="30"/>
  <c r="AJ100" i="30"/>
  <c r="AJ99" i="31"/>
  <c r="AH100" i="31"/>
  <c r="AJ158" i="28"/>
  <c r="AH159" i="28"/>
  <c r="AJ105" i="20"/>
  <c r="AH106" i="20"/>
  <c r="AG9" i="29" l="1"/>
  <c r="AH9" i="29"/>
  <c r="AH15" i="34"/>
  <c r="AH16" i="34" s="1"/>
  <c r="AG18" i="34"/>
  <c r="AH20" i="35"/>
  <c r="AJ20" i="35" s="1"/>
  <c r="F298" i="34"/>
  <c r="S298" i="34"/>
  <c r="AD298" i="34" s="1"/>
  <c r="C299" i="34"/>
  <c r="F298" i="29"/>
  <c r="C299" i="29"/>
  <c r="S298" i="29"/>
  <c r="AD298" i="29" s="1"/>
  <c r="C300" i="35"/>
  <c r="S299" i="35"/>
  <c r="AD299" i="35" s="1"/>
  <c r="C301" i="31"/>
  <c r="S301" i="31" s="1"/>
  <c r="AD301" i="31" s="1"/>
  <c r="S300" i="31"/>
  <c r="AD300" i="31" s="1"/>
  <c r="AJ104" i="32"/>
  <c r="AH105" i="32"/>
  <c r="AJ101" i="33"/>
  <c r="AH102" i="33"/>
  <c r="AJ101" i="30"/>
  <c r="AH102" i="30"/>
  <c r="AJ100" i="31"/>
  <c r="AH101" i="31"/>
  <c r="AJ159" i="28"/>
  <c r="AH160" i="28"/>
  <c r="AJ106" i="20"/>
  <c r="AH107" i="20"/>
  <c r="AH10" i="29" l="1"/>
  <c r="AG10" i="29"/>
  <c r="AG11" i="29" s="1"/>
  <c r="AG12" i="29" s="1"/>
  <c r="AH17" i="34"/>
  <c r="AH18" i="34" s="1"/>
  <c r="AH19" i="34" s="1"/>
  <c r="AJ19" i="34" s="1"/>
  <c r="AG19" i="34"/>
  <c r="AG20" i="34" s="1"/>
  <c r="AG21" i="34" s="1"/>
  <c r="AG22" i="34" s="1"/>
  <c r="AG23" i="34" s="1"/>
  <c r="AG24" i="34" s="1"/>
  <c r="AG25" i="34" s="1"/>
  <c r="AG26" i="34" s="1"/>
  <c r="AG27" i="34" s="1"/>
  <c r="AG28" i="34" s="1"/>
  <c r="AG29" i="34" s="1"/>
  <c r="AG30" i="34" s="1"/>
  <c r="AG31" i="34" s="1"/>
  <c r="AG32" i="34" s="1"/>
  <c r="AG33" i="34" s="1"/>
  <c r="AG34" i="34" s="1"/>
  <c r="AG35" i="34" s="1"/>
  <c r="AG36" i="34" s="1"/>
  <c r="AG37" i="34" s="1"/>
  <c r="AG38" i="34" s="1"/>
  <c r="AG39" i="34" s="1"/>
  <c r="AG40" i="34" s="1"/>
  <c r="AG41" i="34" s="1"/>
  <c r="AG42" i="34" s="1"/>
  <c r="AG43" i="34" s="1"/>
  <c r="AG44" i="34" s="1"/>
  <c r="AG45" i="34" s="1"/>
  <c r="AG46" i="34" s="1"/>
  <c r="AG47" i="34" s="1"/>
  <c r="AG48" i="34" s="1"/>
  <c r="AG49" i="34" s="1"/>
  <c r="AG50" i="34" s="1"/>
  <c r="AG51" i="34" s="1"/>
  <c r="AG52" i="34" s="1"/>
  <c r="AG53" i="34" s="1"/>
  <c r="AG54" i="34" s="1"/>
  <c r="AG55" i="34" s="1"/>
  <c r="AG56" i="34" s="1"/>
  <c r="AG57" i="34" s="1"/>
  <c r="AG58" i="34" s="1"/>
  <c r="AG59" i="34" s="1"/>
  <c r="AG60" i="34" s="1"/>
  <c r="AG61" i="34" s="1"/>
  <c r="AG62" i="34" s="1"/>
  <c r="AG63" i="34" s="1"/>
  <c r="AG64" i="34" s="1"/>
  <c r="AG65" i="34" s="1"/>
  <c r="AG66" i="34" s="1"/>
  <c r="AG67" i="34" s="1"/>
  <c r="AG68" i="34" s="1"/>
  <c r="AG69" i="34" s="1"/>
  <c r="AG70" i="34" s="1"/>
  <c r="AG71" i="34" s="1"/>
  <c r="AG72" i="34" s="1"/>
  <c r="AG73" i="34" s="1"/>
  <c r="AG74" i="34" s="1"/>
  <c r="AG75" i="34" s="1"/>
  <c r="AG76" i="34" s="1"/>
  <c r="AG77" i="34" s="1"/>
  <c r="AG78" i="34" s="1"/>
  <c r="AG79" i="34" s="1"/>
  <c r="AG80" i="34" s="1"/>
  <c r="AG81" i="34" s="1"/>
  <c r="AG82" i="34" s="1"/>
  <c r="AG83" i="34" s="1"/>
  <c r="AG84" i="34" s="1"/>
  <c r="AG85" i="34" s="1"/>
  <c r="AG86" i="34" s="1"/>
  <c r="AG87" i="34" s="1"/>
  <c r="AG88" i="34" s="1"/>
  <c r="AG89" i="34" s="1"/>
  <c r="AG90" i="34" s="1"/>
  <c r="AG91" i="34" s="1"/>
  <c r="AG92" i="34" s="1"/>
  <c r="AG93" i="34" s="1"/>
  <c r="AG94" i="34" s="1"/>
  <c r="AG95" i="34" s="1"/>
  <c r="AG96" i="34" s="1"/>
  <c r="AG97" i="34" s="1"/>
  <c r="AG98" i="34" s="1"/>
  <c r="AG99" i="34" s="1"/>
  <c r="AG100" i="34" s="1"/>
  <c r="AG101" i="34" s="1"/>
  <c r="AG102" i="34" s="1"/>
  <c r="AG103" i="34" s="1"/>
  <c r="AG104" i="34" s="1"/>
  <c r="AG105" i="34" s="1"/>
  <c r="AG106" i="34" s="1"/>
  <c r="AG107" i="34" s="1"/>
  <c r="AG108" i="34" s="1"/>
  <c r="AG109" i="34" s="1"/>
  <c r="AG110" i="34" s="1"/>
  <c r="AG111" i="34" s="1"/>
  <c r="AG112" i="34" s="1"/>
  <c r="AG113" i="34" s="1"/>
  <c r="AG114" i="34" s="1"/>
  <c r="AG115" i="34" s="1"/>
  <c r="AG116" i="34" s="1"/>
  <c r="AG117" i="34" s="1"/>
  <c r="AG118" i="34" s="1"/>
  <c r="AG119" i="34" s="1"/>
  <c r="AG120" i="34" s="1"/>
  <c r="AG121" i="34" s="1"/>
  <c r="AG122" i="34" s="1"/>
  <c r="AG123" i="34" s="1"/>
  <c r="AG124" i="34" s="1"/>
  <c r="AG125" i="34" s="1"/>
  <c r="AG126" i="34" s="1"/>
  <c r="AG127" i="34" s="1"/>
  <c r="AG128" i="34" s="1"/>
  <c r="AG129" i="34" s="1"/>
  <c r="AG130" i="34" s="1"/>
  <c r="AG131" i="34" s="1"/>
  <c r="AG132" i="34" s="1"/>
  <c r="AG133" i="34" s="1"/>
  <c r="AG134" i="34" s="1"/>
  <c r="AG135" i="34" s="1"/>
  <c r="AG136" i="34" s="1"/>
  <c r="AG137" i="34" s="1"/>
  <c r="AG138" i="34" s="1"/>
  <c r="AG139" i="34" s="1"/>
  <c r="AG140" i="34" s="1"/>
  <c r="AG141" i="34" s="1"/>
  <c r="AG142" i="34" s="1"/>
  <c r="AG143" i="34" s="1"/>
  <c r="AG144" i="34" s="1"/>
  <c r="AG145" i="34" s="1"/>
  <c r="AG146" i="34" s="1"/>
  <c r="AG147" i="34" s="1"/>
  <c r="AG148" i="34" s="1"/>
  <c r="AG149" i="34" s="1"/>
  <c r="AG150" i="34" s="1"/>
  <c r="AG151" i="34" s="1"/>
  <c r="AG152" i="34" s="1"/>
  <c r="AG153" i="34" s="1"/>
  <c r="AG154" i="34" s="1"/>
  <c r="AG155" i="34" s="1"/>
  <c r="AG156" i="34" s="1"/>
  <c r="AG157" i="34" s="1"/>
  <c r="AG158" i="34" s="1"/>
  <c r="AG159" i="34" s="1"/>
  <c r="AG160" i="34" s="1"/>
  <c r="AG161" i="34" s="1"/>
  <c r="AG162" i="34" s="1"/>
  <c r="AG163" i="34" s="1"/>
  <c r="AG164" i="34" s="1"/>
  <c r="AG165" i="34" s="1"/>
  <c r="AG166" i="34" s="1"/>
  <c r="AG167" i="34" s="1"/>
  <c r="AG168" i="34" s="1"/>
  <c r="AG169" i="34" s="1"/>
  <c r="AG170" i="34" s="1"/>
  <c r="AG171" i="34" s="1"/>
  <c r="AG172" i="34" s="1"/>
  <c r="AG173" i="34" s="1"/>
  <c r="AG174" i="34" s="1"/>
  <c r="AG175" i="34" s="1"/>
  <c r="AG176" i="34" s="1"/>
  <c r="AG177" i="34" s="1"/>
  <c r="AG178" i="34" s="1"/>
  <c r="AG179" i="34" s="1"/>
  <c r="AG180" i="34" s="1"/>
  <c r="AG181" i="34" s="1"/>
  <c r="AG182" i="34" s="1"/>
  <c r="AG183" i="34" s="1"/>
  <c r="AG184" i="34" s="1"/>
  <c r="AG185" i="34" s="1"/>
  <c r="AG186" i="34" s="1"/>
  <c r="AG187" i="34" s="1"/>
  <c r="AG188" i="34" s="1"/>
  <c r="AG189" i="34" s="1"/>
  <c r="AG190" i="34" s="1"/>
  <c r="AG191" i="34" s="1"/>
  <c r="AG192" i="34" s="1"/>
  <c r="AG193" i="34" s="1"/>
  <c r="AG194" i="34" s="1"/>
  <c r="AG195" i="34" s="1"/>
  <c r="AG196" i="34" s="1"/>
  <c r="AG197" i="34" s="1"/>
  <c r="AG198" i="34" s="1"/>
  <c r="AG199" i="34" s="1"/>
  <c r="AG200" i="34" s="1"/>
  <c r="AG201" i="34" s="1"/>
  <c r="AG202" i="34" s="1"/>
  <c r="AG203" i="34" s="1"/>
  <c r="AG204" i="34" s="1"/>
  <c r="AG205" i="34" s="1"/>
  <c r="AG206" i="34" s="1"/>
  <c r="AG207" i="34" s="1"/>
  <c r="AG208" i="34" s="1"/>
  <c r="AG209" i="34" s="1"/>
  <c r="AG210" i="34" s="1"/>
  <c r="AG211" i="34" s="1"/>
  <c r="AG212" i="34" s="1"/>
  <c r="AG213" i="34" s="1"/>
  <c r="AG214" i="34" s="1"/>
  <c r="AG215" i="34" s="1"/>
  <c r="AG216" i="34" s="1"/>
  <c r="AG217" i="34" s="1"/>
  <c r="AG218" i="34" s="1"/>
  <c r="AG219" i="34" s="1"/>
  <c r="AG220" i="34" s="1"/>
  <c r="AG221" i="34" s="1"/>
  <c r="AG222" i="34" s="1"/>
  <c r="AG223" i="34" s="1"/>
  <c r="AG224" i="34" s="1"/>
  <c r="AG225" i="34" s="1"/>
  <c r="AG226" i="34" s="1"/>
  <c r="AG227" i="34" s="1"/>
  <c r="AG228" i="34" s="1"/>
  <c r="AG229" i="34" s="1"/>
  <c r="AG230" i="34" s="1"/>
  <c r="AG231" i="34" s="1"/>
  <c r="AG232" i="34" s="1"/>
  <c r="AG233" i="34" s="1"/>
  <c r="AG234" i="34" s="1"/>
  <c r="AG235" i="34" s="1"/>
  <c r="AG236" i="34" s="1"/>
  <c r="AG237" i="34" s="1"/>
  <c r="AG238" i="34" s="1"/>
  <c r="AG239" i="34" s="1"/>
  <c r="AG240" i="34" s="1"/>
  <c r="AG241" i="34" s="1"/>
  <c r="AG242" i="34" s="1"/>
  <c r="AG243" i="34" s="1"/>
  <c r="AG244" i="34" s="1"/>
  <c r="AG245" i="34" s="1"/>
  <c r="AG246" i="34" s="1"/>
  <c r="AG247" i="34" s="1"/>
  <c r="AG248" i="34" s="1"/>
  <c r="AG249" i="34" s="1"/>
  <c r="AG250" i="34" s="1"/>
  <c r="AG251" i="34" s="1"/>
  <c r="AG252" i="34" s="1"/>
  <c r="AG253" i="34" s="1"/>
  <c r="AG254" i="34" s="1"/>
  <c r="AG255" i="34" s="1"/>
  <c r="AG256" i="34" s="1"/>
  <c r="AG257" i="34" s="1"/>
  <c r="AG258" i="34" s="1"/>
  <c r="AG259" i="34" s="1"/>
  <c r="AG260" i="34" s="1"/>
  <c r="AG261" i="34" s="1"/>
  <c r="AG262" i="34" s="1"/>
  <c r="AG263" i="34" s="1"/>
  <c r="AG264" i="34" s="1"/>
  <c r="AG265" i="34" s="1"/>
  <c r="AG266" i="34" s="1"/>
  <c r="AG267" i="34" s="1"/>
  <c r="AG268" i="34" s="1"/>
  <c r="AG269" i="34" s="1"/>
  <c r="AG270" i="34" s="1"/>
  <c r="AG271" i="34" s="1"/>
  <c r="AG272" i="34" s="1"/>
  <c r="AG273" i="34" s="1"/>
  <c r="AG274" i="34" s="1"/>
  <c r="AG275" i="34" s="1"/>
  <c r="AG276" i="34" s="1"/>
  <c r="AG277" i="34" s="1"/>
  <c r="AG278" i="34" s="1"/>
  <c r="AG279" i="34" s="1"/>
  <c r="AG280" i="34" s="1"/>
  <c r="AG281" i="34" s="1"/>
  <c r="AG282" i="34" s="1"/>
  <c r="AG283" i="34" s="1"/>
  <c r="AG284" i="34" s="1"/>
  <c r="AG285" i="34" s="1"/>
  <c r="AG286" i="34" s="1"/>
  <c r="AG287" i="34" s="1"/>
  <c r="AG288" i="34" s="1"/>
  <c r="AG289" i="34" s="1"/>
  <c r="AG290" i="34" s="1"/>
  <c r="AG291" i="34" s="1"/>
  <c r="AG292" i="34" s="1"/>
  <c r="AG293" i="34" s="1"/>
  <c r="AG294" i="34" s="1"/>
  <c r="AG295" i="34" s="1"/>
  <c r="AG296" i="34" s="1"/>
  <c r="AG297" i="34" s="1"/>
  <c r="AG298" i="34" s="1"/>
  <c r="AG299" i="34" s="1"/>
  <c r="AG300" i="34" s="1"/>
  <c r="AG301" i="34" s="1"/>
  <c r="AH21" i="35"/>
  <c r="AJ21" i="35" s="1"/>
  <c r="C301" i="35"/>
  <c r="S301" i="35" s="1"/>
  <c r="AD301" i="35" s="1"/>
  <c r="S300" i="35"/>
  <c r="AD300" i="35" s="1"/>
  <c r="S299" i="34"/>
  <c r="AD299" i="34" s="1"/>
  <c r="F299" i="34"/>
  <c r="C300" i="34"/>
  <c r="F299" i="29"/>
  <c r="C300" i="29"/>
  <c r="S299" i="29"/>
  <c r="AD299" i="29" s="1"/>
  <c r="AJ105" i="32"/>
  <c r="AH106" i="32"/>
  <c r="AJ102" i="33"/>
  <c r="AH103" i="33"/>
  <c r="AH103" i="30"/>
  <c r="AJ102" i="30"/>
  <c r="AJ101" i="31"/>
  <c r="AH102" i="31"/>
  <c r="AJ160" i="28"/>
  <c r="AH161" i="28"/>
  <c r="AJ107" i="20"/>
  <c r="AH108" i="20"/>
  <c r="AH11" i="29" l="1"/>
  <c r="AG13" i="29"/>
  <c r="AH20" i="34"/>
  <c r="AH21" i="34" s="1"/>
  <c r="AH22" i="35"/>
  <c r="AJ22" i="35" s="1"/>
  <c r="F300" i="29"/>
  <c r="S300" i="29"/>
  <c r="AD300" i="29" s="1"/>
  <c r="S300" i="34"/>
  <c r="AD300" i="34" s="1"/>
  <c r="F300" i="34"/>
  <c r="C301" i="34"/>
  <c r="AJ106" i="32"/>
  <c r="AH107" i="32"/>
  <c r="AJ103" i="33"/>
  <c r="AH104" i="33"/>
  <c r="AJ103" i="30"/>
  <c r="AH104" i="30"/>
  <c r="AJ102" i="31"/>
  <c r="AH103" i="31"/>
  <c r="AJ161" i="28"/>
  <c r="AH162" i="28"/>
  <c r="AJ108" i="20"/>
  <c r="AH109" i="20"/>
  <c r="AG14" i="29" l="1"/>
  <c r="AH12" i="29"/>
  <c r="AH13" i="29" s="1"/>
  <c r="AJ13" i="29" s="1"/>
  <c r="AH22" i="34"/>
  <c r="AH23" i="35"/>
  <c r="AJ23" i="35" s="1"/>
  <c r="S301" i="34"/>
  <c r="AD301" i="34" s="1"/>
  <c r="F301" i="34"/>
  <c r="AJ107" i="32"/>
  <c r="AH108" i="32"/>
  <c r="AJ104" i="33"/>
  <c r="AH105" i="33"/>
  <c r="AJ104" i="30"/>
  <c r="AH105" i="30"/>
  <c r="AJ103" i="31"/>
  <c r="AH104" i="31"/>
  <c r="AJ162" i="28"/>
  <c r="AH163" i="28"/>
  <c r="AJ109" i="20"/>
  <c r="AH110" i="20"/>
  <c r="AH14" i="29" l="1"/>
  <c r="AH15" i="29" s="1"/>
  <c r="AJ15" i="29" s="1"/>
  <c r="AG15" i="29"/>
  <c r="AH23" i="34"/>
  <c r="AH24" i="35"/>
  <c r="AJ24" i="35" s="1"/>
  <c r="AJ108" i="32"/>
  <c r="AH109" i="32"/>
  <c r="AJ105" i="33"/>
  <c r="AH106" i="33"/>
  <c r="AH106" i="30"/>
  <c r="AJ105" i="30"/>
  <c r="AJ104" i="31"/>
  <c r="AH105" i="31"/>
  <c r="AJ163" i="28"/>
  <c r="AH164" i="28"/>
  <c r="AJ110" i="20"/>
  <c r="AH111" i="20"/>
  <c r="AG16" i="29" l="1"/>
  <c r="AG17" i="29"/>
  <c r="AG18" i="29"/>
  <c r="AG19" i="29" s="1"/>
  <c r="AG20" i="29" s="1"/>
  <c r="AG21" i="29" s="1"/>
  <c r="AG22" i="29" s="1"/>
  <c r="AG23" i="29" s="1"/>
  <c r="AG24" i="29" s="1"/>
  <c r="AG25" i="29" s="1"/>
  <c r="AG26" i="29" s="1"/>
  <c r="AG27" i="29" s="1"/>
  <c r="AG28" i="29" s="1"/>
  <c r="AG29" i="29" s="1"/>
  <c r="AG30" i="29" s="1"/>
  <c r="AG31" i="29" s="1"/>
  <c r="AG32" i="29" s="1"/>
  <c r="AG33" i="29" s="1"/>
  <c r="AG34" i="29" s="1"/>
  <c r="AG35" i="29" s="1"/>
  <c r="AG36" i="29" s="1"/>
  <c r="AG37" i="29" s="1"/>
  <c r="AG38" i="29" s="1"/>
  <c r="AG39" i="29" s="1"/>
  <c r="AG40" i="29" s="1"/>
  <c r="AG41" i="29" s="1"/>
  <c r="AG42" i="29" s="1"/>
  <c r="AG43" i="29" s="1"/>
  <c r="AG44" i="29" s="1"/>
  <c r="AG45" i="29" s="1"/>
  <c r="AG46" i="29" s="1"/>
  <c r="AG47" i="29" s="1"/>
  <c r="AG48" i="29" s="1"/>
  <c r="AG49" i="29" s="1"/>
  <c r="AG50" i="29" s="1"/>
  <c r="AG51" i="29" s="1"/>
  <c r="AG52" i="29" s="1"/>
  <c r="AG53" i="29" s="1"/>
  <c r="AG54" i="29" s="1"/>
  <c r="AG55" i="29" s="1"/>
  <c r="AG56" i="29" s="1"/>
  <c r="AG57" i="29" s="1"/>
  <c r="AG58" i="29" s="1"/>
  <c r="AG59" i="29" s="1"/>
  <c r="AG60" i="29" s="1"/>
  <c r="AG61" i="29" s="1"/>
  <c r="AG62" i="29" s="1"/>
  <c r="AG63" i="29" s="1"/>
  <c r="AG64" i="29" s="1"/>
  <c r="AG65" i="29" s="1"/>
  <c r="AG66" i="29" s="1"/>
  <c r="AG67" i="29" s="1"/>
  <c r="AG68" i="29" s="1"/>
  <c r="AG69" i="29" s="1"/>
  <c r="AG70" i="29" s="1"/>
  <c r="AG71" i="29" s="1"/>
  <c r="AG72" i="29" s="1"/>
  <c r="AG73" i="29" s="1"/>
  <c r="AG74" i="29" s="1"/>
  <c r="AG75" i="29" s="1"/>
  <c r="AG76" i="29" s="1"/>
  <c r="AG77" i="29" s="1"/>
  <c r="AG78" i="29" s="1"/>
  <c r="AG79" i="29" s="1"/>
  <c r="AG80" i="29" s="1"/>
  <c r="AG81" i="29" s="1"/>
  <c r="AG82" i="29" s="1"/>
  <c r="AG83" i="29" s="1"/>
  <c r="AG84" i="29" s="1"/>
  <c r="AG85" i="29" s="1"/>
  <c r="AG86" i="29" s="1"/>
  <c r="AG87" i="29" s="1"/>
  <c r="AG88" i="29" s="1"/>
  <c r="AG89" i="29" s="1"/>
  <c r="AG90" i="29" s="1"/>
  <c r="AG91" i="29" s="1"/>
  <c r="AG92" i="29" s="1"/>
  <c r="AG93" i="29" s="1"/>
  <c r="AG94" i="29" s="1"/>
  <c r="AG95" i="29" s="1"/>
  <c r="AG96" i="29" s="1"/>
  <c r="AG97" i="29" s="1"/>
  <c r="AG98" i="29" s="1"/>
  <c r="AG99" i="29" s="1"/>
  <c r="AG100" i="29" s="1"/>
  <c r="AG101" i="29" s="1"/>
  <c r="AG102" i="29" s="1"/>
  <c r="AG103" i="29" s="1"/>
  <c r="AG104" i="29" s="1"/>
  <c r="AG105" i="29" s="1"/>
  <c r="AG106" i="29" s="1"/>
  <c r="AG107" i="29" s="1"/>
  <c r="AG108" i="29" s="1"/>
  <c r="AG109" i="29" s="1"/>
  <c r="AG110" i="29" s="1"/>
  <c r="AG111" i="29" s="1"/>
  <c r="AG112" i="29" s="1"/>
  <c r="AG113" i="29" s="1"/>
  <c r="AG114" i="29" s="1"/>
  <c r="AG115" i="29" s="1"/>
  <c r="AG116" i="29" s="1"/>
  <c r="AG117" i="29" s="1"/>
  <c r="AG118" i="29" s="1"/>
  <c r="AG119" i="29" s="1"/>
  <c r="AG120" i="29" s="1"/>
  <c r="AG121" i="29" s="1"/>
  <c r="AG122" i="29" s="1"/>
  <c r="AG123" i="29" s="1"/>
  <c r="AG124" i="29" s="1"/>
  <c r="AG125" i="29" s="1"/>
  <c r="AG126" i="29" s="1"/>
  <c r="AG127" i="29" s="1"/>
  <c r="AG128" i="29" s="1"/>
  <c r="AG129" i="29" s="1"/>
  <c r="AG130" i="29" s="1"/>
  <c r="AG131" i="29" s="1"/>
  <c r="AG132" i="29" s="1"/>
  <c r="AG133" i="29" s="1"/>
  <c r="AG134" i="29" s="1"/>
  <c r="AG135" i="29" s="1"/>
  <c r="AG136" i="29" s="1"/>
  <c r="AG137" i="29" s="1"/>
  <c r="AG138" i="29" s="1"/>
  <c r="AG139" i="29" s="1"/>
  <c r="AG140" i="29" s="1"/>
  <c r="AG141" i="29" s="1"/>
  <c r="AG142" i="29" s="1"/>
  <c r="AG143" i="29" s="1"/>
  <c r="AG144" i="29" s="1"/>
  <c r="AG145" i="29" s="1"/>
  <c r="AG146" i="29" s="1"/>
  <c r="AG147" i="29" s="1"/>
  <c r="AG148" i="29" s="1"/>
  <c r="AG149" i="29" s="1"/>
  <c r="AG150" i="29" s="1"/>
  <c r="AG151" i="29" s="1"/>
  <c r="AG152" i="29" s="1"/>
  <c r="AG153" i="29" s="1"/>
  <c r="AG154" i="29" s="1"/>
  <c r="AG155" i="29" s="1"/>
  <c r="AG156" i="29" s="1"/>
  <c r="AG157" i="29" s="1"/>
  <c r="AG158" i="29" s="1"/>
  <c r="AG159" i="29" s="1"/>
  <c r="AG160" i="29" s="1"/>
  <c r="AG161" i="29" s="1"/>
  <c r="AG162" i="29" s="1"/>
  <c r="AG163" i="29" s="1"/>
  <c r="AG164" i="29" s="1"/>
  <c r="AG165" i="29" s="1"/>
  <c r="AG166" i="29" s="1"/>
  <c r="AG167" i="29" s="1"/>
  <c r="AG168" i="29" s="1"/>
  <c r="AG169" i="29" s="1"/>
  <c r="AG170" i="29" s="1"/>
  <c r="AG171" i="29" s="1"/>
  <c r="AG172" i="29" s="1"/>
  <c r="AG173" i="29" s="1"/>
  <c r="AG174" i="29" s="1"/>
  <c r="AG175" i="29" s="1"/>
  <c r="AG176" i="29" s="1"/>
  <c r="AG177" i="29" s="1"/>
  <c r="AG178" i="29" s="1"/>
  <c r="AG179" i="29" s="1"/>
  <c r="AG180" i="29" s="1"/>
  <c r="AG181" i="29" s="1"/>
  <c r="AG182" i="29" s="1"/>
  <c r="AG183" i="29" s="1"/>
  <c r="AG184" i="29" s="1"/>
  <c r="AG185" i="29" s="1"/>
  <c r="AG186" i="29" s="1"/>
  <c r="AG187" i="29" s="1"/>
  <c r="AG188" i="29" s="1"/>
  <c r="AG189" i="29" s="1"/>
  <c r="AG190" i="29" s="1"/>
  <c r="AG191" i="29" s="1"/>
  <c r="AG192" i="29" s="1"/>
  <c r="AG193" i="29" s="1"/>
  <c r="AG194" i="29" s="1"/>
  <c r="AG195" i="29" s="1"/>
  <c r="AG196" i="29" s="1"/>
  <c r="AG197" i="29" s="1"/>
  <c r="AG198" i="29" s="1"/>
  <c r="AG199" i="29" s="1"/>
  <c r="AG200" i="29" s="1"/>
  <c r="AG201" i="29" s="1"/>
  <c r="AG202" i="29" s="1"/>
  <c r="AG203" i="29" s="1"/>
  <c r="AG204" i="29" s="1"/>
  <c r="AG205" i="29" s="1"/>
  <c r="AG206" i="29" s="1"/>
  <c r="AG207" i="29" s="1"/>
  <c r="AG208" i="29" s="1"/>
  <c r="AG209" i="29" s="1"/>
  <c r="AG210" i="29" s="1"/>
  <c r="AG211" i="29" s="1"/>
  <c r="AG212" i="29" s="1"/>
  <c r="AG213" i="29" s="1"/>
  <c r="AG214" i="29" s="1"/>
  <c r="AG215" i="29" s="1"/>
  <c r="AG216" i="29" s="1"/>
  <c r="AG217" i="29" s="1"/>
  <c r="AG218" i="29" s="1"/>
  <c r="AG219" i="29" s="1"/>
  <c r="AG220" i="29" s="1"/>
  <c r="AG221" i="29" s="1"/>
  <c r="AG222" i="29" s="1"/>
  <c r="AG223" i="29" s="1"/>
  <c r="AG224" i="29" s="1"/>
  <c r="AG225" i="29" s="1"/>
  <c r="AG226" i="29" s="1"/>
  <c r="AG227" i="29" s="1"/>
  <c r="AG228" i="29" s="1"/>
  <c r="AG229" i="29" s="1"/>
  <c r="AG230" i="29" s="1"/>
  <c r="AG231" i="29" s="1"/>
  <c r="AG232" i="29" s="1"/>
  <c r="AG233" i="29" s="1"/>
  <c r="AG234" i="29" s="1"/>
  <c r="AG235" i="29" s="1"/>
  <c r="AG236" i="29" s="1"/>
  <c r="AG237" i="29" s="1"/>
  <c r="AG238" i="29" s="1"/>
  <c r="AG239" i="29" s="1"/>
  <c r="AG240" i="29" s="1"/>
  <c r="AG241" i="29" s="1"/>
  <c r="AG242" i="29" s="1"/>
  <c r="AG243" i="29" s="1"/>
  <c r="AG244" i="29" s="1"/>
  <c r="AG245" i="29" s="1"/>
  <c r="AG246" i="29" s="1"/>
  <c r="AG247" i="29" s="1"/>
  <c r="AG248" i="29" s="1"/>
  <c r="AG249" i="29" s="1"/>
  <c r="AG250" i="29" s="1"/>
  <c r="AG251" i="29" s="1"/>
  <c r="AG252" i="29" s="1"/>
  <c r="AG253" i="29" s="1"/>
  <c r="AG254" i="29" s="1"/>
  <c r="AG255" i="29" s="1"/>
  <c r="AG256" i="29" s="1"/>
  <c r="AG257" i="29" s="1"/>
  <c r="AG258" i="29" s="1"/>
  <c r="AG259" i="29" s="1"/>
  <c r="AG260" i="29" s="1"/>
  <c r="AG261" i="29" s="1"/>
  <c r="AG262" i="29" s="1"/>
  <c r="AG263" i="29" s="1"/>
  <c r="AG264" i="29" s="1"/>
  <c r="AG265" i="29" s="1"/>
  <c r="AG266" i="29" s="1"/>
  <c r="AG267" i="29" s="1"/>
  <c r="AG268" i="29" s="1"/>
  <c r="AG269" i="29" s="1"/>
  <c r="AG270" i="29" s="1"/>
  <c r="AG271" i="29" s="1"/>
  <c r="AG272" i="29" s="1"/>
  <c r="AG273" i="29" s="1"/>
  <c r="AG274" i="29" s="1"/>
  <c r="AG275" i="29" s="1"/>
  <c r="AG276" i="29" s="1"/>
  <c r="AG277" i="29" s="1"/>
  <c r="AG278" i="29" s="1"/>
  <c r="AG279" i="29" s="1"/>
  <c r="AG280" i="29" s="1"/>
  <c r="AG281" i="29" s="1"/>
  <c r="AG282" i="29" s="1"/>
  <c r="AG283" i="29" s="1"/>
  <c r="AG284" i="29" s="1"/>
  <c r="AG285" i="29" s="1"/>
  <c r="AG286" i="29" s="1"/>
  <c r="AG287" i="29" s="1"/>
  <c r="AG288" i="29" s="1"/>
  <c r="AG289" i="29" s="1"/>
  <c r="AG290" i="29" s="1"/>
  <c r="AG291" i="29" s="1"/>
  <c r="AG292" i="29" s="1"/>
  <c r="AG293" i="29" s="1"/>
  <c r="AG294" i="29" s="1"/>
  <c r="AG295" i="29" s="1"/>
  <c r="AG296" i="29" s="1"/>
  <c r="AG297" i="29" s="1"/>
  <c r="AG298" i="29" s="1"/>
  <c r="AG299" i="29" s="1"/>
  <c r="AG300" i="29" s="1"/>
  <c r="AJ14" i="29"/>
  <c r="AH16" i="29"/>
  <c r="AH24" i="34"/>
  <c r="AH25" i="35"/>
  <c r="AJ25" i="35" s="1"/>
  <c r="AJ109" i="32"/>
  <c r="AH110" i="32"/>
  <c r="AJ106" i="33"/>
  <c r="AH107" i="33"/>
  <c r="AJ106" i="30"/>
  <c r="AH107" i="30"/>
  <c r="AJ107" i="30" s="1"/>
  <c r="AJ105" i="31"/>
  <c r="AH106" i="31"/>
  <c r="AJ164" i="28"/>
  <c r="AH165" i="28"/>
  <c r="AJ111" i="20"/>
  <c r="AH112" i="20"/>
  <c r="AH17" i="29" l="1"/>
  <c r="AH25" i="34"/>
  <c r="AH26" i="35"/>
  <c r="AJ26" i="35" s="1"/>
  <c r="AJ110" i="32"/>
  <c r="AH111" i="32"/>
  <c r="AJ107" i="33"/>
  <c r="AH108" i="33"/>
  <c r="AH108" i="30"/>
  <c r="AJ108" i="30" s="1"/>
  <c r="AJ106" i="31"/>
  <c r="AH107" i="31"/>
  <c r="AJ165" i="28"/>
  <c r="AH166" i="28"/>
  <c r="AJ112" i="20"/>
  <c r="AH113" i="20"/>
  <c r="AH18" i="29" l="1"/>
  <c r="AH26" i="34"/>
  <c r="AH27" i="35"/>
  <c r="AJ27" i="35" s="1"/>
  <c r="AJ111" i="32"/>
  <c r="AH112" i="32"/>
  <c r="AJ108" i="33"/>
  <c r="AH109" i="33"/>
  <c r="AH109" i="30"/>
  <c r="AJ107" i="31"/>
  <c r="AH108" i="31"/>
  <c r="AJ166" i="28"/>
  <c r="AH167" i="28"/>
  <c r="AJ113" i="20"/>
  <c r="AH114" i="20"/>
  <c r="AH19" i="29" l="1"/>
  <c r="AH27" i="34"/>
  <c r="AH28" i="34" s="1"/>
  <c r="AH29" i="34" s="1"/>
  <c r="AH30" i="34" s="1"/>
  <c r="AH31" i="34" s="1"/>
  <c r="AH32" i="34" s="1"/>
  <c r="AH33" i="34" s="1"/>
  <c r="AH34" i="34" s="1"/>
  <c r="AH35" i="34" s="1"/>
  <c r="AH36" i="34" s="1"/>
  <c r="AH37" i="34" s="1"/>
  <c r="AH38" i="34" s="1"/>
  <c r="AH39" i="34" s="1"/>
  <c r="AH40" i="34" s="1"/>
  <c r="AH41" i="34" s="1"/>
  <c r="AH42" i="34" s="1"/>
  <c r="AH43" i="34" s="1"/>
  <c r="AH44" i="34" s="1"/>
  <c r="AH45" i="34" s="1"/>
  <c r="AH46" i="34" s="1"/>
  <c r="AH47" i="34" s="1"/>
  <c r="AH48" i="34" s="1"/>
  <c r="AH49" i="34" s="1"/>
  <c r="AH50" i="34" s="1"/>
  <c r="AH51" i="34" s="1"/>
  <c r="AH52" i="34" s="1"/>
  <c r="AH53" i="34" s="1"/>
  <c r="AH54" i="34" s="1"/>
  <c r="AH55" i="34" s="1"/>
  <c r="AH56" i="34" s="1"/>
  <c r="AH57" i="34" s="1"/>
  <c r="AH58" i="34" s="1"/>
  <c r="AH59" i="34" s="1"/>
  <c r="AH60" i="34" s="1"/>
  <c r="AH61" i="34" s="1"/>
  <c r="AH62" i="34" s="1"/>
  <c r="AH63" i="34" s="1"/>
  <c r="AH64" i="34" s="1"/>
  <c r="AH65" i="34" s="1"/>
  <c r="AH66" i="34" s="1"/>
  <c r="AH67" i="34" s="1"/>
  <c r="AH68" i="34" s="1"/>
  <c r="AH69" i="34" s="1"/>
  <c r="AH70" i="34" s="1"/>
  <c r="AH71" i="34" s="1"/>
  <c r="AH72" i="34" s="1"/>
  <c r="AH73" i="34" s="1"/>
  <c r="AH74" i="34" s="1"/>
  <c r="AH75" i="34" s="1"/>
  <c r="AH76" i="34" s="1"/>
  <c r="AH77" i="34" s="1"/>
  <c r="AH78" i="34" s="1"/>
  <c r="AH79" i="34" s="1"/>
  <c r="AH80" i="34" s="1"/>
  <c r="AH81" i="34" s="1"/>
  <c r="AH82" i="34" s="1"/>
  <c r="AH83" i="34" s="1"/>
  <c r="AH84" i="34" s="1"/>
  <c r="AH85" i="34" s="1"/>
  <c r="AH86" i="34" s="1"/>
  <c r="AH28" i="35"/>
  <c r="AJ28" i="35" s="1"/>
  <c r="AH29" i="35"/>
  <c r="AJ112" i="32"/>
  <c r="AH113" i="32"/>
  <c r="AJ109" i="33"/>
  <c r="AH110" i="33"/>
  <c r="AJ109" i="30"/>
  <c r="AH110" i="30"/>
  <c r="AJ108" i="31"/>
  <c r="AH109" i="31"/>
  <c r="AJ167" i="28"/>
  <c r="AH168" i="28"/>
  <c r="AJ114" i="20"/>
  <c r="AH115" i="20"/>
  <c r="AH20" i="29" l="1"/>
  <c r="AH87" i="34"/>
  <c r="AJ87" i="34" s="1"/>
  <c r="AJ86" i="34"/>
  <c r="AH88" i="34"/>
  <c r="AJ29" i="35"/>
  <c r="AH30" i="35"/>
  <c r="AJ113" i="32"/>
  <c r="AH114" i="32"/>
  <c r="AJ110" i="33"/>
  <c r="AH111" i="33"/>
  <c r="AJ110" i="30"/>
  <c r="AH111" i="30"/>
  <c r="AJ109" i="31"/>
  <c r="AH110" i="31"/>
  <c r="AJ168" i="28"/>
  <c r="AH169" i="28"/>
  <c r="AJ115" i="20"/>
  <c r="AH116" i="20"/>
  <c r="AJ20" i="29" l="1"/>
  <c r="AH21" i="29"/>
  <c r="AJ88" i="34"/>
  <c r="AH89" i="34"/>
  <c r="AJ30" i="35"/>
  <c r="AH31" i="35"/>
  <c r="AJ114" i="32"/>
  <c r="AH115" i="32"/>
  <c r="AJ111" i="33"/>
  <c r="AH112" i="33"/>
  <c r="AJ111" i="30"/>
  <c r="AH112" i="30"/>
  <c r="AJ110" i="31"/>
  <c r="AH111" i="31"/>
  <c r="AJ169" i="28"/>
  <c r="AH170" i="28"/>
  <c r="AJ116" i="20"/>
  <c r="AH117" i="20"/>
  <c r="AH22" i="29" l="1"/>
  <c r="AJ89" i="34"/>
  <c r="AH90" i="34"/>
  <c r="AJ31" i="35"/>
  <c r="AH32" i="35"/>
  <c r="AJ115" i="32"/>
  <c r="AH116" i="32"/>
  <c r="AJ112" i="33"/>
  <c r="AH113" i="33"/>
  <c r="AH113" i="30"/>
  <c r="AJ112" i="30"/>
  <c r="AJ111" i="31"/>
  <c r="AH112" i="31"/>
  <c r="AJ170" i="28"/>
  <c r="AH171" i="28"/>
  <c r="AJ117" i="20"/>
  <c r="AH118" i="20"/>
  <c r="AH23" i="29" l="1"/>
  <c r="AJ90" i="34"/>
  <c r="AH91" i="34"/>
  <c r="AJ32" i="35"/>
  <c r="AH33" i="35"/>
  <c r="AJ116" i="32"/>
  <c r="AH117" i="32"/>
  <c r="AJ113" i="33"/>
  <c r="AH114" i="33"/>
  <c r="AJ113" i="30"/>
  <c r="AH114" i="30"/>
  <c r="AJ112" i="31"/>
  <c r="AH113" i="31"/>
  <c r="AJ171" i="28"/>
  <c r="AH172" i="28"/>
  <c r="AJ118" i="20"/>
  <c r="AH119" i="20"/>
  <c r="AH24" i="29" l="1"/>
  <c r="AJ91" i="34"/>
  <c r="AH92" i="34"/>
  <c r="AJ33" i="35"/>
  <c r="AH34" i="35"/>
  <c r="AJ117" i="32"/>
  <c r="AH118" i="32"/>
  <c r="AJ114" i="33"/>
  <c r="AH115" i="33"/>
  <c r="AJ114" i="30"/>
  <c r="AH115" i="30"/>
  <c r="AJ113" i="31"/>
  <c r="AH114" i="31"/>
  <c r="AJ172" i="28"/>
  <c r="AH173" i="28"/>
  <c r="AJ119" i="20"/>
  <c r="AH120" i="20"/>
  <c r="AH25" i="29" l="1"/>
  <c r="AJ92" i="34"/>
  <c r="AH93" i="34"/>
  <c r="AJ34" i="35"/>
  <c r="AH35" i="35"/>
  <c r="AJ118" i="32"/>
  <c r="AH119" i="32"/>
  <c r="AJ115" i="33"/>
  <c r="AH116" i="33"/>
  <c r="AJ115" i="30"/>
  <c r="AH116" i="30"/>
  <c r="AJ114" i="31"/>
  <c r="AH115" i="31"/>
  <c r="AJ173" i="28"/>
  <c r="AH174" i="28"/>
  <c r="AJ120" i="20"/>
  <c r="AH121" i="20"/>
  <c r="AH26" i="29" l="1"/>
  <c r="AJ93" i="34"/>
  <c r="AH94" i="34"/>
  <c r="AJ35" i="35"/>
  <c r="AH36" i="35"/>
  <c r="AJ119" i="32"/>
  <c r="AH120" i="32"/>
  <c r="AJ116" i="33"/>
  <c r="AH117" i="33"/>
  <c r="AJ116" i="30"/>
  <c r="AH117" i="30"/>
  <c r="AJ115" i="31"/>
  <c r="AH116" i="31"/>
  <c r="AJ174" i="28"/>
  <c r="AH175" i="28"/>
  <c r="AJ121" i="20"/>
  <c r="AH122" i="20"/>
  <c r="AH27" i="29" l="1"/>
  <c r="AJ94" i="34"/>
  <c r="AH95" i="34"/>
  <c r="AJ36" i="35"/>
  <c r="AH37" i="35"/>
  <c r="AJ120" i="32"/>
  <c r="AH121" i="32"/>
  <c r="AJ117" i="33"/>
  <c r="AH118" i="33"/>
  <c r="AJ117" i="30"/>
  <c r="AH118" i="30"/>
  <c r="AJ116" i="31"/>
  <c r="AH117" i="31"/>
  <c r="AJ175" i="28"/>
  <c r="AH176" i="28"/>
  <c r="AJ122" i="20"/>
  <c r="AH123" i="20"/>
  <c r="AH28" i="29" l="1"/>
  <c r="AJ95" i="34"/>
  <c r="AH96" i="34"/>
  <c r="AJ37" i="35"/>
  <c r="AH38" i="35"/>
  <c r="AJ121" i="32"/>
  <c r="AH122" i="32"/>
  <c r="AJ118" i="33"/>
  <c r="AH119" i="33"/>
  <c r="AJ118" i="30"/>
  <c r="AH119" i="30"/>
  <c r="AJ117" i="31"/>
  <c r="AH118" i="31"/>
  <c r="AJ176" i="28"/>
  <c r="AH177" i="28"/>
  <c r="AJ123" i="20"/>
  <c r="AH124" i="20"/>
  <c r="AH29" i="29" l="1"/>
  <c r="AJ96" i="34"/>
  <c r="AH97" i="34"/>
  <c r="AJ38" i="35"/>
  <c r="AH39" i="35"/>
  <c r="AJ122" i="32"/>
  <c r="AH123" i="32"/>
  <c r="AJ119" i="33"/>
  <c r="AH120" i="33"/>
  <c r="AJ119" i="30"/>
  <c r="AH120" i="30"/>
  <c r="AJ118" i="31"/>
  <c r="AH119" i="31"/>
  <c r="AJ177" i="28"/>
  <c r="AH178" i="28"/>
  <c r="AJ124" i="20"/>
  <c r="AH125" i="20"/>
  <c r="AH30" i="29" l="1"/>
  <c r="AH31" i="29" s="1"/>
  <c r="AH32" i="29" s="1"/>
  <c r="AH33" i="29" s="1"/>
  <c r="AH34" i="29" s="1"/>
  <c r="AH35" i="29" s="1"/>
  <c r="AH36" i="29" s="1"/>
  <c r="AH37" i="29" s="1"/>
  <c r="AH38" i="29" s="1"/>
  <c r="AH39" i="29" s="1"/>
  <c r="AH40" i="29" s="1"/>
  <c r="AH41" i="29" s="1"/>
  <c r="AH42" i="29" s="1"/>
  <c r="AH43" i="29" s="1"/>
  <c r="AH44" i="29" s="1"/>
  <c r="AH45" i="29" s="1"/>
  <c r="AH46" i="29" s="1"/>
  <c r="AH47" i="29" s="1"/>
  <c r="AH48" i="29" s="1"/>
  <c r="AH49" i="29" s="1"/>
  <c r="AH50" i="29" s="1"/>
  <c r="AH51" i="29" s="1"/>
  <c r="AH52" i="29" s="1"/>
  <c r="AH53" i="29" s="1"/>
  <c r="AH54" i="29" s="1"/>
  <c r="AH55" i="29" s="1"/>
  <c r="AH56" i="29" s="1"/>
  <c r="AH57" i="29" s="1"/>
  <c r="AH58" i="29" s="1"/>
  <c r="AH59" i="29" s="1"/>
  <c r="AH60" i="29" s="1"/>
  <c r="AH61" i="29" s="1"/>
  <c r="AH62" i="29" s="1"/>
  <c r="AH63" i="29" s="1"/>
  <c r="AH64" i="29" s="1"/>
  <c r="AH65" i="29" s="1"/>
  <c r="AH66" i="29" s="1"/>
  <c r="AH67" i="29" s="1"/>
  <c r="AH68" i="29" s="1"/>
  <c r="AH69" i="29" s="1"/>
  <c r="AH70" i="29" s="1"/>
  <c r="AH71" i="29" s="1"/>
  <c r="AH72" i="29" s="1"/>
  <c r="AH73" i="29" s="1"/>
  <c r="AH74" i="29" s="1"/>
  <c r="AH75" i="29" s="1"/>
  <c r="AH76" i="29" s="1"/>
  <c r="AH77" i="29" s="1"/>
  <c r="AH78" i="29" s="1"/>
  <c r="AH79" i="29" s="1"/>
  <c r="AH80" i="29" s="1"/>
  <c r="AH81" i="29" s="1"/>
  <c r="AH82" i="29" s="1"/>
  <c r="AH83" i="29" s="1"/>
  <c r="AH84" i="29" s="1"/>
  <c r="AH85" i="29" s="1"/>
  <c r="AJ97" i="34"/>
  <c r="AH98" i="34"/>
  <c r="AJ39" i="35"/>
  <c r="AH40" i="35"/>
  <c r="AJ40" i="35" s="1"/>
  <c r="AJ123" i="32"/>
  <c r="AH124" i="32"/>
  <c r="AJ120" i="33"/>
  <c r="AH121" i="33"/>
  <c r="AH121" i="30"/>
  <c r="AJ120" i="30"/>
  <c r="AJ119" i="31"/>
  <c r="AH120" i="31"/>
  <c r="AJ178" i="28"/>
  <c r="AH179" i="28"/>
  <c r="AJ125" i="20"/>
  <c r="AH126" i="20"/>
  <c r="AJ85" i="29" l="1"/>
  <c r="AH86" i="29"/>
  <c r="AJ98" i="34"/>
  <c r="AH99" i="34"/>
  <c r="AH41" i="35"/>
  <c r="AJ124" i="32"/>
  <c r="AH125" i="32"/>
  <c r="AJ121" i="33"/>
  <c r="AH122" i="33"/>
  <c r="AJ121" i="30"/>
  <c r="AH122" i="30"/>
  <c r="AJ120" i="31"/>
  <c r="AH121" i="31"/>
  <c r="AJ179" i="28"/>
  <c r="AH180" i="28"/>
  <c r="AJ126" i="20"/>
  <c r="AH127" i="20"/>
  <c r="AJ86" i="29" l="1"/>
  <c r="AH87" i="29"/>
  <c r="AJ99" i="34"/>
  <c r="AH100" i="34"/>
  <c r="AJ41" i="35"/>
  <c r="AH42" i="35"/>
  <c r="AJ125" i="32"/>
  <c r="AH126" i="32"/>
  <c r="AJ122" i="33"/>
  <c r="AH123" i="33"/>
  <c r="AJ122" i="30"/>
  <c r="AH123" i="30"/>
  <c r="AJ121" i="31"/>
  <c r="AH122" i="31"/>
  <c r="AJ180" i="28"/>
  <c r="AH181" i="28"/>
  <c r="AJ127" i="20"/>
  <c r="AH128" i="20"/>
  <c r="AJ87" i="29" l="1"/>
  <c r="AH88" i="29"/>
  <c r="AJ100" i="34"/>
  <c r="AH101" i="34"/>
  <c r="AJ42" i="35"/>
  <c r="AH43" i="35"/>
  <c r="AJ126" i="32"/>
  <c r="AH127" i="32"/>
  <c r="AJ123" i="33"/>
  <c r="AH124" i="33"/>
  <c r="AJ123" i="30"/>
  <c r="AH124" i="30"/>
  <c r="AJ122" i="31"/>
  <c r="AH123" i="31"/>
  <c r="AJ181" i="28"/>
  <c r="AH182" i="28"/>
  <c r="AJ128" i="20"/>
  <c r="AH129" i="20"/>
  <c r="AJ88" i="29" l="1"/>
  <c r="AH89" i="29"/>
  <c r="AJ101" i="34"/>
  <c r="AH102" i="34"/>
  <c r="AJ43" i="35"/>
  <c r="AH44" i="35"/>
  <c r="AJ127" i="32"/>
  <c r="AH128" i="32"/>
  <c r="AJ124" i="33"/>
  <c r="AH125" i="33"/>
  <c r="AJ124" i="30"/>
  <c r="AH125" i="30"/>
  <c r="AJ123" i="31"/>
  <c r="AH124" i="31"/>
  <c r="AJ182" i="28"/>
  <c r="AH183" i="28"/>
  <c r="AJ129" i="20"/>
  <c r="AH130" i="20"/>
  <c r="AJ89" i="29" l="1"/>
  <c r="AH90" i="29"/>
  <c r="AJ102" i="34"/>
  <c r="AH103" i="34"/>
  <c r="AJ44" i="35"/>
  <c r="AH45" i="35"/>
  <c r="AJ128" i="32"/>
  <c r="AH129" i="32"/>
  <c r="AJ125" i="33"/>
  <c r="AH126" i="33"/>
  <c r="AJ125" i="30"/>
  <c r="AH126" i="30"/>
  <c r="AJ124" i="31"/>
  <c r="AH125" i="31"/>
  <c r="AJ183" i="28"/>
  <c r="AH184" i="28"/>
  <c r="AJ130" i="20"/>
  <c r="AH131" i="20"/>
  <c r="AJ90" i="29" l="1"/>
  <c r="AH91" i="29"/>
  <c r="AJ103" i="34"/>
  <c r="AH104" i="34"/>
  <c r="AJ45" i="35"/>
  <c r="AH46" i="35"/>
  <c r="AJ129" i="32"/>
  <c r="AH130" i="32"/>
  <c r="AJ126" i="33"/>
  <c r="AH127" i="33"/>
  <c r="AJ126" i="30"/>
  <c r="AH127" i="30"/>
  <c r="AJ127" i="30" s="1"/>
  <c r="AH128" i="30"/>
  <c r="AJ128" i="30" s="1"/>
  <c r="AJ125" i="31"/>
  <c r="AH126" i="31"/>
  <c r="AJ184" i="28"/>
  <c r="AH185" i="28"/>
  <c r="AJ131" i="20"/>
  <c r="AH132" i="20"/>
  <c r="AJ91" i="29" l="1"/>
  <c r="AH92" i="29"/>
  <c r="AJ104" i="34"/>
  <c r="AH105" i="34"/>
  <c r="AJ46" i="35"/>
  <c r="AH47" i="35"/>
  <c r="AJ130" i="32"/>
  <c r="AH131" i="32"/>
  <c r="AJ127" i="33"/>
  <c r="AH128" i="33"/>
  <c r="AH129" i="30"/>
  <c r="AJ129" i="30" s="1"/>
  <c r="AJ126" i="31"/>
  <c r="AH127" i="31"/>
  <c r="AJ185" i="28"/>
  <c r="AH186" i="28"/>
  <c r="AJ132" i="20"/>
  <c r="AH133" i="20"/>
  <c r="AH130" i="30"/>
  <c r="AJ92" i="29" l="1"/>
  <c r="AH93" i="29"/>
  <c r="AJ105" i="34"/>
  <c r="AH106" i="34"/>
  <c r="AJ47" i="35"/>
  <c r="AH48" i="35"/>
  <c r="AJ131" i="32"/>
  <c r="AH132" i="32"/>
  <c r="AJ128" i="33"/>
  <c r="AH129" i="33"/>
  <c r="AJ127" i="31"/>
  <c r="AH128" i="31"/>
  <c r="AJ186" i="28"/>
  <c r="AH187" i="28"/>
  <c r="AJ133" i="20"/>
  <c r="AH134" i="20"/>
  <c r="AJ130" i="30"/>
  <c r="AH131" i="30"/>
  <c r="AJ93" i="29" l="1"/>
  <c r="AH94" i="29"/>
  <c r="AJ106" i="34"/>
  <c r="AH107" i="34"/>
  <c r="AJ48" i="35"/>
  <c r="AH49" i="35"/>
  <c r="AJ132" i="32"/>
  <c r="AH133" i="32"/>
  <c r="AJ129" i="33"/>
  <c r="AH130" i="33"/>
  <c r="AJ128" i="31"/>
  <c r="AH129" i="31"/>
  <c r="AJ187" i="28"/>
  <c r="AH188" i="28"/>
  <c r="AJ134" i="20"/>
  <c r="AH135" i="20"/>
  <c r="AJ131" i="30"/>
  <c r="AH132" i="30"/>
  <c r="AJ94" i="29" l="1"/>
  <c r="AH95" i="29"/>
  <c r="AJ107" i="34"/>
  <c r="AH108" i="34"/>
  <c r="AH50" i="35"/>
  <c r="AJ49" i="35"/>
  <c r="AJ133" i="32"/>
  <c r="AH134" i="32"/>
  <c r="AJ130" i="33"/>
  <c r="AH131" i="33"/>
  <c r="AJ129" i="31"/>
  <c r="AH130" i="31"/>
  <c r="AJ188" i="28"/>
  <c r="AH189" i="28"/>
  <c r="AJ135" i="20"/>
  <c r="AH136" i="20"/>
  <c r="AJ132" i="30"/>
  <c r="AH133" i="30"/>
  <c r="AJ95" i="29" l="1"/>
  <c r="AH96" i="29"/>
  <c r="AJ108" i="34"/>
  <c r="AH109" i="34"/>
  <c r="AJ50" i="35"/>
  <c r="AH51" i="35"/>
  <c r="AJ134" i="32"/>
  <c r="AH135" i="32"/>
  <c r="AJ131" i="33"/>
  <c r="AH132" i="33"/>
  <c r="AJ130" i="31"/>
  <c r="AH131" i="31"/>
  <c r="AJ189" i="28"/>
  <c r="AH190" i="28"/>
  <c r="AJ136" i="20"/>
  <c r="AH137" i="20"/>
  <c r="AJ133" i="30"/>
  <c r="AH134" i="30"/>
  <c r="AJ96" i="29" l="1"/>
  <c r="AH97" i="29"/>
  <c r="AJ109" i="34"/>
  <c r="AH110" i="34"/>
  <c r="AJ51" i="35"/>
  <c r="AH52" i="35"/>
  <c r="AJ135" i="32"/>
  <c r="AH136" i="32"/>
  <c r="AJ132" i="33"/>
  <c r="AH133" i="33"/>
  <c r="AJ131" i="31"/>
  <c r="AH132" i="31"/>
  <c r="AJ190" i="28"/>
  <c r="AH191" i="28"/>
  <c r="AJ137" i="20"/>
  <c r="AH138" i="20"/>
  <c r="AJ134" i="30"/>
  <c r="AH135" i="30"/>
  <c r="AJ97" i="29" l="1"/>
  <c r="AH98" i="29"/>
  <c r="AJ110" i="34"/>
  <c r="AH111" i="34"/>
  <c r="AJ52" i="35"/>
  <c r="AH53" i="35"/>
  <c r="AJ136" i="32"/>
  <c r="AH137" i="32"/>
  <c r="AJ133" i="33"/>
  <c r="AH134" i="33"/>
  <c r="AJ132" i="31"/>
  <c r="AH133" i="31"/>
  <c r="AJ191" i="28"/>
  <c r="AH192" i="28"/>
  <c r="AJ138" i="20"/>
  <c r="AH139" i="20"/>
  <c r="AJ135" i="30"/>
  <c r="AH136" i="30"/>
  <c r="AJ98" i="29" l="1"/>
  <c r="AH99" i="29"/>
  <c r="AJ111" i="34"/>
  <c r="AH112" i="34"/>
  <c r="AJ53" i="35"/>
  <c r="AH54" i="35"/>
  <c r="AJ137" i="32"/>
  <c r="AH138" i="32"/>
  <c r="AJ134" i="33"/>
  <c r="AH135" i="33"/>
  <c r="AJ133" i="31"/>
  <c r="AH134" i="31"/>
  <c r="AJ192" i="28"/>
  <c r="AH193" i="28"/>
  <c r="AJ139" i="20"/>
  <c r="AH140" i="20"/>
  <c r="AJ136" i="30"/>
  <c r="AH137" i="30"/>
  <c r="AJ99" i="29" l="1"/>
  <c r="AH100" i="29"/>
  <c r="AJ112" i="34"/>
  <c r="AH113" i="34"/>
  <c r="AJ54" i="35"/>
  <c r="AH55" i="35"/>
  <c r="AJ138" i="32"/>
  <c r="AH139" i="32"/>
  <c r="AJ135" i="33"/>
  <c r="AH136" i="33"/>
  <c r="AJ134" i="31"/>
  <c r="AH135" i="31"/>
  <c r="AJ193" i="28"/>
  <c r="AH194" i="28"/>
  <c r="AJ140" i="20"/>
  <c r="AH141" i="20"/>
  <c r="AJ137" i="30"/>
  <c r="AH138" i="30"/>
  <c r="AJ100" i="29" l="1"/>
  <c r="AH101" i="29"/>
  <c r="AJ113" i="34"/>
  <c r="AH114" i="34"/>
  <c r="AJ55" i="35"/>
  <c r="AH56" i="35"/>
  <c r="AJ139" i="32"/>
  <c r="AH140" i="32"/>
  <c r="AJ136" i="33"/>
  <c r="AH137" i="33"/>
  <c r="AJ135" i="31"/>
  <c r="AH136" i="31"/>
  <c r="AJ194" i="28"/>
  <c r="AH195" i="28"/>
  <c r="AJ141" i="20"/>
  <c r="AH142" i="20"/>
  <c r="AJ138" i="30"/>
  <c r="AH139" i="30"/>
  <c r="AJ101" i="29" l="1"/>
  <c r="AH102" i="29"/>
  <c r="AJ114" i="34"/>
  <c r="AH115" i="34"/>
  <c r="AJ56" i="35"/>
  <c r="AH57" i="35"/>
  <c r="AJ140" i="32"/>
  <c r="AH141" i="32"/>
  <c r="AJ137" i="33"/>
  <c r="AH138" i="33"/>
  <c r="AJ136" i="31"/>
  <c r="AH137" i="31"/>
  <c r="AJ195" i="28"/>
  <c r="AH196" i="28"/>
  <c r="AJ142" i="20"/>
  <c r="AH143" i="20"/>
  <c r="AJ139" i="30"/>
  <c r="AH140" i="30"/>
  <c r="AJ102" i="29" l="1"/>
  <c r="AH103" i="29"/>
  <c r="AJ115" i="34"/>
  <c r="AH116" i="34"/>
  <c r="AJ57" i="35"/>
  <c r="AH58" i="35"/>
  <c r="AJ141" i="32"/>
  <c r="AH142" i="32"/>
  <c r="AJ138" i="33"/>
  <c r="AH139" i="33"/>
  <c r="AJ137" i="31"/>
  <c r="AH138" i="31"/>
  <c r="AJ196" i="28"/>
  <c r="AH197" i="28"/>
  <c r="AJ143" i="20"/>
  <c r="AH144" i="20"/>
  <c r="AJ140" i="30"/>
  <c r="AH141" i="30"/>
  <c r="AJ103" i="29" l="1"/>
  <c r="AH104" i="29"/>
  <c r="AJ116" i="34"/>
  <c r="AH117" i="34"/>
  <c r="AJ58" i="35"/>
  <c r="AH59" i="35"/>
  <c r="AJ142" i="32"/>
  <c r="AH143" i="32"/>
  <c r="AJ139" i="33"/>
  <c r="AH140" i="33"/>
  <c r="AJ138" i="31"/>
  <c r="AH139" i="31"/>
  <c r="AJ197" i="28"/>
  <c r="AH198" i="28"/>
  <c r="AJ144" i="20"/>
  <c r="AH145" i="20"/>
  <c r="AJ141" i="30"/>
  <c r="AH142" i="30"/>
  <c r="AJ104" i="29" l="1"/>
  <c r="AH105" i="29"/>
  <c r="AJ117" i="34"/>
  <c r="AH118" i="34"/>
  <c r="AJ59" i="35"/>
  <c r="AH60" i="35"/>
  <c r="AJ143" i="32"/>
  <c r="AH144" i="32"/>
  <c r="AJ140" i="33"/>
  <c r="AH141" i="33"/>
  <c r="AJ139" i="31"/>
  <c r="AH140" i="31"/>
  <c r="AJ198" i="28"/>
  <c r="AH199" i="28"/>
  <c r="AJ145" i="20"/>
  <c r="AH146" i="20"/>
  <c r="AJ142" i="30"/>
  <c r="AH143" i="30"/>
  <c r="AJ105" i="29" l="1"/>
  <c r="AH106" i="29"/>
  <c r="AJ118" i="34"/>
  <c r="AH119" i="34"/>
  <c r="AJ60" i="35"/>
  <c r="AH61" i="35"/>
  <c r="AJ144" i="32"/>
  <c r="AH145" i="32"/>
  <c r="AJ141" i="33"/>
  <c r="AH142" i="33"/>
  <c r="AJ140" i="31"/>
  <c r="AH141" i="31"/>
  <c r="AJ199" i="28"/>
  <c r="AH200" i="28"/>
  <c r="AJ146" i="20"/>
  <c r="AH147" i="20"/>
  <c r="AJ143" i="30"/>
  <c r="AH144" i="30"/>
  <c r="AJ106" i="29" l="1"/>
  <c r="AH107" i="29"/>
  <c r="AJ119" i="34"/>
  <c r="AH120" i="34"/>
  <c r="AJ61" i="35"/>
  <c r="AH62" i="35"/>
  <c r="AJ145" i="32"/>
  <c r="AH146" i="32"/>
  <c r="AJ142" i="33"/>
  <c r="AH143" i="33"/>
  <c r="AJ141" i="31"/>
  <c r="AH142" i="31"/>
  <c r="AJ200" i="28"/>
  <c r="AH201" i="28"/>
  <c r="AJ147" i="20"/>
  <c r="AH148" i="20"/>
  <c r="AJ144" i="30"/>
  <c r="AH145" i="30"/>
  <c r="AJ107" i="29" l="1"/>
  <c r="AH108" i="29"/>
  <c r="AJ120" i="34"/>
  <c r="AH121" i="34"/>
  <c r="AJ62" i="35"/>
  <c r="AH63" i="35"/>
  <c r="AJ146" i="32"/>
  <c r="AH147" i="32"/>
  <c r="AJ143" i="33"/>
  <c r="AH144" i="33"/>
  <c r="AJ142" i="31"/>
  <c r="AH143" i="31"/>
  <c r="AJ201" i="28"/>
  <c r="AH202" i="28"/>
  <c r="AJ148" i="20"/>
  <c r="AH149" i="20"/>
  <c r="AJ145" i="30"/>
  <c r="AH146" i="30"/>
  <c r="AJ108" i="29" l="1"/>
  <c r="AH109" i="29"/>
  <c r="AJ121" i="34"/>
  <c r="AH122" i="34"/>
  <c r="AJ63" i="35"/>
  <c r="AH64" i="35"/>
  <c r="AJ147" i="32"/>
  <c r="AH148" i="32"/>
  <c r="AJ144" i="33"/>
  <c r="AH145" i="33"/>
  <c r="AJ143" i="31"/>
  <c r="AH144" i="31"/>
  <c r="AJ202" i="28"/>
  <c r="AH203" i="28"/>
  <c r="AJ149" i="20"/>
  <c r="AH150" i="20"/>
  <c r="AJ146" i="30"/>
  <c r="AH147" i="30"/>
  <c r="AJ109" i="29" l="1"/>
  <c r="AH110" i="29"/>
  <c r="AJ122" i="34"/>
  <c r="AH123" i="34"/>
  <c r="AJ64" i="35"/>
  <c r="AH65" i="35"/>
  <c r="AJ148" i="32"/>
  <c r="AH149" i="32"/>
  <c r="AJ145" i="33"/>
  <c r="AH146" i="33"/>
  <c r="AJ144" i="31"/>
  <c r="AH145" i="31"/>
  <c r="AJ203" i="28"/>
  <c r="AH204" i="28"/>
  <c r="AJ150" i="20"/>
  <c r="AH151" i="20"/>
  <c r="AJ147" i="30"/>
  <c r="AH148" i="30"/>
  <c r="AJ110" i="29" l="1"/>
  <c r="AH111" i="29"/>
  <c r="AJ123" i="34"/>
  <c r="AH124" i="34"/>
  <c r="AJ65" i="35"/>
  <c r="AH66" i="35"/>
  <c r="AJ149" i="32"/>
  <c r="AH150" i="32"/>
  <c r="AJ146" i="33"/>
  <c r="AH147" i="33"/>
  <c r="AJ145" i="31"/>
  <c r="AH146" i="31"/>
  <c r="AJ204" i="28"/>
  <c r="AH205" i="28"/>
  <c r="AJ151" i="20"/>
  <c r="AH152" i="20"/>
  <c r="AJ148" i="30"/>
  <c r="AH149" i="30"/>
  <c r="AJ111" i="29" l="1"/>
  <c r="AH112" i="29"/>
  <c r="AJ124" i="34"/>
  <c r="AH125" i="34"/>
  <c r="AJ66" i="35"/>
  <c r="AH67" i="35"/>
  <c r="AJ150" i="32"/>
  <c r="AH151" i="32"/>
  <c r="AJ147" i="33"/>
  <c r="AH148" i="33"/>
  <c r="AJ146" i="31"/>
  <c r="AH147" i="31"/>
  <c r="AJ205" i="28"/>
  <c r="AH206" i="28"/>
  <c r="AJ152" i="20"/>
  <c r="AH153" i="20"/>
  <c r="AJ149" i="30"/>
  <c r="AH150" i="30"/>
  <c r="AJ112" i="29" l="1"/>
  <c r="AH113" i="29"/>
  <c r="AJ125" i="34"/>
  <c r="AH126" i="34"/>
  <c r="AJ67" i="35"/>
  <c r="AH68" i="35"/>
  <c r="AJ151" i="32"/>
  <c r="AH152" i="32"/>
  <c r="AJ148" i="33"/>
  <c r="AH149" i="33"/>
  <c r="AJ147" i="31"/>
  <c r="AH148" i="31"/>
  <c r="AJ206" i="28"/>
  <c r="AH207" i="28"/>
  <c r="AJ153" i="20"/>
  <c r="AH154" i="20"/>
  <c r="AJ150" i="30"/>
  <c r="AH151" i="30"/>
  <c r="AJ113" i="29" l="1"/>
  <c r="AH114" i="29"/>
  <c r="AJ126" i="34"/>
  <c r="AH127" i="34"/>
  <c r="AJ68" i="35"/>
  <c r="AH69" i="35"/>
  <c r="AJ152" i="32"/>
  <c r="AH153" i="32"/>
  <c r="AJ149" i="33"/>
  <c r="AH150" i="33"/>
  <c r="AJ148" i="31"/>
  <c r="AH149" i="31"/>
  <c r="AJ207" i="28"/>
  <c r="AH208" i="28"/>
  <c r="AJ154" i="20"/>
  <c r="AH155" i="20"/>
  <c r="AJ151" i="30"/>
  <c r="AH152" i="30"/>
  <c r="AJ114" i="29" l="1"/>
  <c r="AH115" i="29"/>
  <c r="AJ127" i="34"/>
  <c r="AH128" i="34"/>
  <c r="AJ69" i="35"/>
  <c r="AH70" i="35"/>
  <c r="AJ153" i="32"/>
  <c r="AH154" i="32"/>
  <c r="AJ150" i="33"/>
  <c r="AH151" i="33"/>
  <c r="AJ149" i="31"/>
  <c r="AH150" i="31"/>
  <c r="AJ208" i="28"/>
  <c r="AF6" i="28" s="1"/>
  <c r="AF8" i="28" s="1"/>
  <c r="AH209" i="28"/>
  <c r="AH210" i="28" s="1"/>
  <c r="AH211" i="28" s="1"/>
  <c r="AH212" i="28" s="1"/>
  <c r="AH213" i="28" s="1"/>
  <c r="AH214" i="28" s="1"/>
  <c r="AH215" i="28" s="1"/>
  <c r="AH216" i="28" s="1"/>
  <c r="AH217" i="28" s="1"/>
  <c r="AH218" i="28" s="1"/>
  <c r="AH219" i="28" s="1"/>
  <c r="AH220" i="28" s="1"/>
  <c r="AH221" i="28" s="1"/>
  <c r="AH222" i="28" s="1"/>
  <c r="AH223" i="28" s="1"/>
  <c r="AH224" i="28" s="1"/>
  <c r="AH225" i="28" s="1"/>
  <c r="AH226" i="28" s="1"/>
  <c r="AH227" i="28" s="1"/>
  <c r="AH228" i="28" s="1"/>
  <c r="AH229" i="28" s="1"/>
  <c r="AH230" i="28" s="1"/>
  <c r="AH231" i="28" s="1"/>
  <c r="AH232" i="28" s="1"/>
  <c r="AH233" i="28" s="1"/>
  <c r="AH234" i="28" s="1"/>
  <c r="AH235" i="28" s="1"/>
  <c r="AH236" i="28" s="1"/>
  <c r="AH237" i="28" s="1"/>
  <c r="AJ155" i="20"/>
  <c r="AH156" i="20"/>
  <c r="AJ152" i="30"/>
  <c r="AH153" i="30"/>
  <c r="AJ115" i="29" l="1"/>
  <c r="AH116" i="29"/>
  <c r="AJ128" i="34"/>
  <c r="AH129" i="34"/>
  <c r="AJ70" i="35"/>
  <c r="AH71" i="35"/>
  <c r="AJ154" i="32"/>
  <c r="AH155" i="32"/>
  <c r="AJ151" i="33"/>
  <c r="AH152" i="33"/>
  <c r="AJ150" i="31"/>
  <c r="AH151" i="31"/>
  <c r="AJ156" i="20"/>
  <c r="AH157" i="20"/>
  <c r="AJ153" i="30"/>
  <c r="AH154" i="30"/>
  <c r="AJ116" i="29" l="1"/>
  <c r="AH117" i="29"/>
  <c r="AJ129" i="34"/>
  <c r="AH130" i="34"/>
  <c r="AJ71" i="35"/>
  <c r="AH72" i="35"/>
  <c r="AJ155" i="32"/>
  <c r="AH156" i="32"/>
  <c r="AJ152" i="33"/>
  <c r="AH153" i="33"/>
  <c r="AJ151" i="31"/>
  <c r="AH152" i="31"/>
  <c r="AJ157" i="20"/>
  <c r="AH158" i="20"/>
  <c r="AJ154" i="30"/>
  <c r="AH155" i="30"/>
  <c r="AJ117" i="29" l="1"/>
  <c r="AH118" i="29"/>
  <c r="AJ130" i="34"/>
  <c r="AH131" i="34"/>
  <c r="AJ72" i="35"/>
  <c r="AH73" i="35"/>
  <c r="AJ156" i="32"/>
  <c r="AH157" i="32"/>
  <c r="AJ153" i="33"/>
  <c r="AH154" i="33"/>
  <c r="AJ152" i="31"/>
  <c r="AH153" i="31"/>
  <c r="AJ158" i="20"/>
  <c r="AH159" i="20"/>
  <c r="AJ155" i="30"/>
  <c r="AH156" i="30"/>
  <c r="AJ118" i="29" l="1"/>
  <c r="AH119" i="29"/>
  <c r="AJ131" i="34"/>
  <c r="AH132" i="34"/>
  <c r="AJ73" i="35"/>
  <c r="AH74" i="35"/>
  <c r="AJ157" i="32"/>
  <c r="AH158" i="32"/>
  <c r="AJ154" i="33"/>
  <c r="AH155" i="33"/>
  <c r="AJ153" i="31"/>
  <c r="AH154" i="31"/>
  <c r="AJ159" i="20"/>
  <c r="AH160" i="20"/>
  <c r="AJ156" i="30"/>
  <c r="AH157" i="30"/>
  <c r="AJ119" i="29" l="1"/>
  <c r="AH120" i="29"/>
  <c r="AJ132" i="34"/>
  <c r="AH133" i="34"/>
  <c r="AJ74" i="35"/>
  <c r="AH75" i="35"/>
  <c r="AJ158" i="32"/>
  <c r="AH159" i="32"/>
  <c r="AJ155" i="33"/>
  <c r="AH156" i="33"/>
  <c r="AJ154" i="31"/>
  <c r="AH155" i="31"/>
  <c r="AJ160" i="20"/>
  <c r="AH161" i="20"/>
  <c r="AJ157" i="30"/>
  <c r="AH158" i="30"/>
  <c r="AJ120" i="29" l="1"/>
  <c r="AH121" i="29"/>
  <c r="AJ133" i="34"/>
  <c r="AH134" i="34"/>
  <c r="AJ75" i="35"/>
  <c r="AH76" i="35"/>
  <c r="AJ159" i="32"/>
  <c r="AH160" i="32"/>
  <c r="AJ156" i="33"/>
  <c r="AH157" i="33"/>
  <c r="AJ155" i="31"/>
  <c r="AH156" i="31"/>
  <c r="AJ161" i="20"/>
  <c r="AH162" i="20"/>
  <c r="AJ158" i="30"/>
  <c r="AH159" i="30"/>
  <c r="AJ121" i="29" l="1"/>
  <c r="AH122" i="29"/>
  <c r="AJ134" i="34"/>
  <c r="AH135" i="34"/>
  <c r="AJ76" i="35"/>
  <c r="AH77" i="35"/>
  <c r="AJ160" i="32"/>
  <c r="AH161" i="32"/>
  <c r="AJ157" i="33"/>
  <c r="AH158" i="33"/>
  <c r="AJ156" i="31"/>
  <c r="AH157" i="31"/>
  <c r="AJ162" i="20"/>
  <c r="AH163" i="20"/>
  <c r="AJ159" i="30"/>
  <c r="AH160" i="30"/>
  <c r="AJ122" i="29" l="1"/>
  <c r="AH123" i="29"/>
  <c r="AJ135" i="34"/>
  <c r="AH136" i="34"/>
  <c r="AJ77" i="35"/>
  <c r="AH78" i="35"/>
  <c r="AJ161" i="32"/>
  <c r="AH162" i="32"/>
  <c r="AJ158" i="33"/>
  <c r="AH159" i="33"/>
  <c r="AJ157" i="31"/>
  <c r="AH158" i="31"/>
  <c r="AJ163" i="20"/>
  <c r="AH164" i="20"/>
  <c r="AJ160" i="30"/>
  <c r="AH161" i="30"/>
  <c r="AJ123" i="29" l="1"/>
  <c r="AH124" i="29"/>
  <c r="AJ136" i="34"/>
  <c r="AH137" i="34"/>
  <c r="AJ78" i="35"/>
  <c r="AH79" i="35"/>
  <c r="AJ162" i="32"/>
  <c r="AH163" i="32"/>
  <c r="AJ159" i="33"/>
  <c r="AH160" i="33"/>
  <c r="AJ158" i="31"/>
  <c r="AH159" i="31"/>
  <c r="AJ164" i="20"/>
  <c r="AH165" i="20"/>
  <c r="AJ161" i="30"/>
  <c r="AH162" i="30"/>
  <c r="AJ124" i="29" l="1"/>
  <c r="AH125" i="29"/>
  <c r="AJ137" i="34"/>
  <c r="AH138" i="34"/>
  <c r="AJ79" i="35"/>
  <c r="AH80" i="35"/>
  <c r="AJ163" i="32"/>
  <c r="AH164" i="32"/>
  <c r="AJ160" i="33"/>
  <c r="AH161" i="33"/>
  <c r="AJ159" i="31"/>
  <c r="AH160" i="31"/>
  <c r="AJ165" i="20"/>
  <c r="AH166" i="20"/>
  <c r="AJ162" i="30"/>
  <c r="AH163" i="30"/>
  <c r="AJ125" i="29" l="1"/>
  <c r="AH126" i="29"/>
  <c r="AJ138" i="34"/>
  <c r="AH139" i="34"/>
  <c r="AJ80" i="35"/>
  <c r="AH81" i="35"/>
  <c r="AJ164" i="32"/>
  <c r="AH165" i="32"/>
  <c r="AJ161" i="33"/>
  <c r="AH162" i="33"/>
  <c r="AJ160" i="31"/>
  <c r="AH161" i="31"/>
  <c r="AJ166" i="20"/>
  <c r="AH167" i="20"/>
  <c r="AJ163" i="30"/>
  <c r="AH164" i="30"/>
  <c r="AJ126" i="29" l="1"/>
  <c r="AH127" i="29"/>
  <c r="AJ139" i="34"/>
  <c r="AH140" i="34"/>
  <c r="AJ81" i="35"/>
  <c r="AH82" i="35"/>
  <c r="AJ165" i="32"/>
  <c r="AH166" i="32"/>
  <c r="AJ162" i="33"/>
  <c r="AH163" i="33"/>
  <c r="AJ161" i="31"/>
  <c r="AH162" i="31"/>
  <c r="AJ167" i="20"/>
  <c r="AH168" i="20"/>
  <c r="AJ164" i="30"/>
  <c r="AH165" i="30"/>
  <c r="AJ127" i="29" l="1"/>
  <c r="AH128" i="29"/>
  <c r="AJ140" i="34"/>
  <c r="AH141" i="34"/>
  <c r="AJ82" i="35"/>
  <c r="AH83" i="35"/>
  <c r="AJ166" i="32"/>
  <c r="AH167" i="32"/>
  <c r="AJ163" i="33"/>
  <c r="AH164" i="33"/>
  <c r="AJ162" i="31"/>
  <c r="AH163" i="31"/>
  <c r="AJ168" i="20"/>
  <c r="AH169" i="20"/>
  <c r="AJ165" i="30"/>
  <c r="AH166" i="30"/>
  <c r="AJ128" i="29" l="1"/>
  <c r="AH129" i="29"/>
  <c r="AJ141" i="34"/>
  <c r="AH142" i="34"/>
  <c r="AJ83" i="35"/>
  <c r="AH84" i="35"/>
  <c r="AJ167" i="32"/>
  <c r="AH168" i="32"/>
  <c r="AJ164" i="33"/>
  <c r="AH165" i="33"/>
  <c r="AJ163" i="31"/>
  <c r="AH164" i="31"/>
  <c r="AJ169" i="20"/>
  <c r="AH170" i="20"/>
  <c r="AJ166" i="30"/>
  <c r="AH167" i="30"/>
  <c r="AJ129" i="29" l="1"/>
  <c r="AH130" i="29"/>
  <c r="AJ142" i="34"/>
  <c r="AH143" i="34"/>
  <c r="AJ84" i="35"/>
  <c r="AH85" i="35"/>
  <c r="AJ168" i="32"/>
  <c r="AH169" i="32"/>
  <c r="AJ165" i="33"/>
  <c r="AH166" i="33"/>
  <c r="AJ164" i="31"/>
  <c r="AH165" i="31"/>
  <c r="AJ170" i="20"/>
  <c r="AH171" i="20"/>
  <c r="AJ167" i="30"/>
  <c r="AH168" i="30"/>
  <c r="AJ130" i="29" l="1"/>
  <c r="AH131" i="29"/>
  <c r="AJ143" i="34"/>
  <c r="AH144" i="34"/>
  <c r="AJ85" i="35"/>
  <c r="AH86" i="35"/>
  <c r="AJ169" i="32"/>
  <c r="AH170" i="32"/>
  <c r="AJ166" i="33"/>
  <c r="AH167" i="33"/>
  <c r="AJ165" i="31"/>
  <c r="AH166" i="31"/>
  <c r="AJ171" i="20"/>
  <c r="AH172" i="20"/>
  <c r="AJ168" i="30"/>
  <c r="AH169" i="30"/>
  <c r="AJ131" i="29" l="1"/>
  <c r="AH132" i="29"/>
  <c r="AJ144" i="34"/>
  <c r="AH145" i="34"/>
  <c r="AJ86" i="35"/>
  <c r="AH87" i="35"/>
  <c r="AJ170" i="32"/>
  <c r="AH171" i="32"/>
  <c r="AJ167" i="33"/>
  <c r="AH168" i="33"/>
  <c r="AJ166" i="31"/>
  <c r="AH167" i="31"/>
  <c r="AJ172" i="20"/>
  <c r="AH173" i="20"/>
  <c r="AJ169" i="30"/>
  <c r="AH170" i="30"/>
  <c r="AJ132" i="29" l="1"/>
  <c r="AH133" i="29"/>
  <c r="AJ145" i="34"/>
  <c r="AH146" i="34"/>
  <c r="AJ87" i="35"/>
  <c r="AH88" i="35"/>
  <c r="AJ171" i="32"/>
  <c r="AH172" i="32"/>
  <c r="AJ168" i="33"/>
  <c r="AH169" i="33"/>
  <c r="AJ167" i="31"/>
  <c r="AH168" i="31"/>
  <c r="AJ173" i="20"/>
  <c r="AH174" i="20"/>
  <c r="AJ170" i="30"/>
  <c r="AH171" i="30"/>
  <c r="AJ133" i="29" l="1"/>
  <c r="AH134" i="29"/>
  <c r="AJ146" i="34"/>
  <c r="AH147" i="34"/>
  <c r="AJ88" i="35"/>
  <c r="AH89" i="35"/>
  <c r="AJ172" i="32"/>
  <c r="AH173" i="32"/>
  <c r="AJ169" i="33"/>
  <c r="AH170" i="33"/>
  <c r="AJ168" i="31"/>
  <c r="AH169" i="31"/>
  <c r="AJ174" i="20"/>
  <c r="AH175" i="20"/>
  <c r="AJ171" i="30"/>
  <c r="AH172" i="30"/>
  <c r="AJ134" i="29" l="1"/>
  <c r="AH135" i="29"/>
  <c r="AJ147" i="34"/>
  <c r="AH148" i="34"/>
  <c r="AJ89" i="35"/>
  <c r="AH90" i="35"/>
  <c r="AJ173" i="32"/>
  <c r="AH174" i="32"/>
  <c r="AJ170" i="33"/>
  <c r="AH171" i="33"/>
  <c r="AJ169" i="31"/>
  <c r="AH170" i="31"/>
  <c r="AJ175" i="20"/>
  <c r="AH176" i="20"/>
  <c r="AJ172" i="30"/>
  <c r="AH173" i="30"/>
  <c r="AJ135" i="29" l="1"/>
  <c r="AH136" i="29"/>
  <c r="AJ148" i="34"/>
  <c r="AH149" i="34"/>
  <c r="AJ90" i="35"/>
  <c r="AH91" i="35"/>
  <c r="AJ174" i="32"/>
  <c r="AH175" i="32"/>
  <c r="AJ171" i="33"/>
  <c r="AH172" i="33"/>
  <c r="AJ170" i="31"/>
  <c r="AH171" i="31"/>
  <c r="AJ176" i="20"/>
  <c r="AH177" i="20"/>
  <c r="AJ173" i="30"/>
  <c r="AH174" i="30"/>
  <c r="AJ136" i="29" l="1"/>
  <c r="AH137" i="29"/>
  <c r="AJ149" i="34"/>
  <c r="AH150" i="34"/>
  <c r="AJ91" i="35"/>
  <c r="AH92" i="35"/>
  <c r="AJ175" i="32"/>
  <c r="AH176" i="32"/>
  <c r="AJ172" i="33"/>
  <c r="AH173" i="33"/>
  <c r="AJ171" i="31"/>
  <c r="AH172" i="31"/>
  <c r="AJ177" i="20"/>
  <c r="AH178" i="20"/>
  <c r="AJ174" i="30"/>
  <c r="AH175" i="30"/>
  <c r="AJ137" i="29" l="1"/>
  <c r="AH138" i="29"/>
  <c r="AJ150" i="34"/>
  <c r="AH151" i="34"/>
  <c r="AJ92" i="35"/>
  <c r="AH93" i="35"/>
  <c r="AJ176" i="32"/>
  <c r="AH177" i="32"/>
  <c r="AJ173" i="33"/>
  <c r="AH174" i="33"/>
  <c r="AJ172" i="31"/>
  <c r="AH173" i="31"/>
  <c r="AJ178" i="20"/>
  <c r="AH179" i="20"/>
  <c r="AJ175" i="30"/>
  <c r="AH176" i="30"/>
  <c r="AJ138" i="29" l="1"/>
  <c r="AH139" i="29"/>
  <c r="AJ151" i="34"/>
  <c r="AH152" i="34"/>
  <c r="AJ93" i="35"/>
  <c r="AH94" i="35"/>
  <c r="AJ177" i="32"/>
  <c r="AH178" i="32"/>
  <c r="AJ174" i="33"/>
  <c r="AH175" i="33"/>
  <c r="AJ173" i="31"/>
  <c r="AH174" i="31"/>
  <c r="AJ179" i="20"/>
  <c r="AH180" i="20"/>
  <c r="AJ176" i="30"/>
  <c r="AH177" i="30"/>
  <c r="AJ139" i="29" l="1"/>
  <c r="AH140" i="29"/>
  <c r="AJ152" i="34"/>
  <c r="AH153" i="34"/>
  <c r="AJ94" i="35"/>
  <c r="AH95" i="35"/>
  <c r="AJ178" i="32"/>
  <c r="AH179" i="32"/>
  <c r="AJ175" i="33"/>
  <c r="AH176" i="33"/>
  <c r="AJ174" i="31"/>
  <c r="AH175" i="31"/>
  <c r="AJ180" i="20"/>
  <c r="AH181" i="20"/>
  <c r="AJ177" i="30"/>
  <c r="AH178" i="30"/>
  <c r="AJ140" i="29" l="1"/>
  <c r="AH141" i="29"/>
  <c r="AJ153" i="34"/>
  <c r="AH154" i="34"/>
  <c r="AJ95" i="35"/>
  <c r="AH96" i="35"/>
  <c r="AJ179" i="32"/>
  <c r="AH180" i="32"/>
  <c r="AJ176" i="33"/>
  <c r="AH177" i="33"/>
  <c r="AJ175" i="31"/>
  <c r="AH176" i="31"/>
  <c r="AJ181" i="20"/>
  <c r="AH182" i="20"/>
  <c r="AJ178" i="30"/>
  <c r="AH179" i="30"/>
  <c r="AJ141" i="29" l="1"/>
  <c r="AH142" i="29"/>
  <c r="AJ154" i="34"/>
  <c r="AH155" i="34"/>
  <c r="AJ96" i="35"/>
  <c r="AH97" i="35"/>
  <c r="AJ180" i="32"/>
  <c r="AH181" i="32"/>
  <c r="AJ177" i="33"/>
  <c r="AH178" i="33"/>
  <c r="AJ176" i="31"/>
  <c r="AH177" i="31"/>
  <c r="AJ182" i="20"/>
  <c r="AH183" i="20"/>
  <c r="AJ179" i="30"/>
  <c r="AH180" i="30"/>
  <c r="AJ142" i="29" l="1"/>
  <c r="AH143" i="29"/>
  <c r="AJ155" i="34"/>
  <c r="AH156" i="34"/>
  <c r="AJ97" i="35"/>
  <c r="AH98" i="35"/>
  <c r="AJ181" i="32"/>
  <c r="AH182" i="32"/>
  <c r="AJ178" i="33"/>
  <c r="AH179" i="33"/>
  <c r="AJ177" i="31"/>
  <c r="AH178" i="31"/>
  <c r="AJ183" i="20"/>
  <c r="AH184" i="20"/>
  <c r="AJ180" i="30"/>
  <c r="AH181" i="30"/>
  <c r="AJ143" i="29" l="1"/>
  <c r="AH144" i="29"/>
  <c r="AJ156" i="34"/>
  <c r="AH157" i="34"/>
  <c r="AJ98" i="35"/>
  <c r="AH99" i="35"/>
  <c r="AJ182" i="32"/>
  <c r="AH183" i="32"/>
  <c r="AJ179" i="33"/>
  <c r="AH180" i="33"/>
  <c r="AJ178" i="31"/>
  <c r="AH179" i="31"/>
  <c r="AJ184" i="20"/>
  <c r="AH185" i="20"/>
  <c r="AJ181" i="30"/>
  <c r="AH182" i="30"/>
  <c r="AJ144" i="29" l="1"/>
  <c r="AH145" i="29"/>
  <c r="AJ157" i="34"/>
  <c r="AH158" i="34"/>
  <c r="AJ99" i="35"/>
  <c r="AH100" i="35"/>
  <c r="AJ183" i="32"/>
  <c r="AH184" i="32"/>
  <c r="AJ180" i="33"/>
  <c r="AH181" i="33"/>
  <c r="AJ179" i="31"/>
  <c r="AH180" i="31"/>
  <c r="AJ185" i="20"/>
  <c r="AH186" i="20"/>
  <c r="AJ182" i="30"/>
  <c r="AH183" i="30"/>
  <c r="AJ145" i="29" l="1"/>
  <c r="AH146" i="29"/>
  <c r="AJ158" i="34"/>
  <c r="AH159" i="34"/>
  <c r="AJ100" i="35"/>
  <c r="AH101" i="35"/>
  <c r="AJ184" i="32"/>
  <c r="AH185" i="32"/>
  <c r="AJ181" i="33"/>
  <c r="AH182" i="33"/>
  <c r="AJ180" i="31"/>
  <c r="AH181" i="31"/>
  <c r="AJ186" i="20"/>
  <c r="AH187" i="20"/>
  <c r="AJ183" i="30"/>
  <c r="AH184" i="30"/>
  <c r="AJ146" i="29" l="1"/>
  <c r="AH147" i="29"/>
  <c r="AJ159" i="34"/>
  <c r="AH160" i="34"/>
  <c r="AJ101" i="35"/>
  <c r="AH102" i="35"/>
  <c r="AJ185" i="32"/>
  <c r="AH186" i="32"/>
  <c r="AJ182" i="33"/>
  <c r="AH183" i="33"/>
  <c r="AJ181" i="31"/>
  <c r="AH182" i="31"/>
  <c r="AJ187" i="20"/>
  <c r="AH188" i="20"/>
  <c r="AJ184" i="30"/>
  <c r="AH185" i="30"/>
  <c r="AJ147" i="29" l="1"/>
  <c r="AH148" i="29"/>
  <c r="AJ160" i="34"/>
  <c r="AH161" i="34"/>
  <c r="AJ102" i="35"/>
  <c r="AH103" i="35"/>
  <c r="AJ186" i="32"/>
  <c r="AH187" i="32"/>
  <c r="AJ183" i="33"/>
  <c r="AH184" i="33"/>
  <c r="AJ182" i="31"/>
  <c r="AH183" i="31"/>
  <c r="AJ188" i="20"/>
  <c r="AH189" i="20"/>
  <c r="AJ185" i="30"/>
  <c r="AH186" i="30"/>
  <c r="AJ148" i="29" l="1"/>
  <c r="AH149" i="29"/>
  <c r="AJ161" i="34"/>
  <c r="AH162" i="34"/>
  <c r="AJ103" i="35"/>
  <c r="AH104" i="35"/>
  <c r="AJ187" i="32"/>
  <c r="AH188" i="32"/>
  <c r="AJ184" i="33"/>
  <c r="AH185" i="33"/>
  <c r="AJ183" i="31"/>
  <c r="AH184" i="31"/>
  <c r="AJ189" i="20"/>
  <c r="AH190" i="20"/>
  <c r="AJ186" i="30"/>
  <c r="AH187" i="30"/>
  <c r="AJ149" i="29" l="1"/>
  <c r="AH150" i="29"/>
  <c r="AJ162" i="34"/>
  <c r="AH163" i="34"/>
  <c r="AJ104" i="35"/>
  <c r="AH105" i="35"/>
  <c r="AJ188" i="32"/>
  <c r="AH189" i="32"/>
  <c r="AJ185" i="33"/>
  <c r="AH186" i="33"/>
  <c r="AJ184" i="31"/>
  <c r="AH185" i="31"/>
  <c r="AJ190" i="20"/>
  <c r="AH191" i="20"/>
  <c r="AJ187" i="30"/>
  <c r="AH188" i="30"/>
  <c r="AJ150" i="29" l="1"/>
  <c r="AH151" i="29"/>
  <c r="AJ163" i="34"/>
  <c r="AH164" i="34"/>
  <c r="AJ105" i="35"/>
  <c r="AH106" i="35"/>
  <c r="AJ189" i="32"/>
  <c r="AH190" i="32"/>
  <c r="AJ186" i="33"/>
  <c r="AH187" i="33"/>
  <c r="AJ185" i="31"/>
  <c r="AH186" i="31"/>
  <c r="AJ191" i="20"/>
  <c r="AH192" i="20"/>
  <c r="AJ188" i="30"/>
  <c r="AH189" i="30"/>
  <c r="AJ151" i="29" l="1"/>
  <c r="AH152" i="29"/>
  <c r="AJ164" i="34"/>
  <c r="AH165" i="34"/>
  <c r="AJ106" i="35"/>
  <c r="AH107" i="35"/>
  <c r="AJ190" i="32"/>
  <c r="AH191" i="32"/>
  <c r="AJ187" i="33"/>
  <c r="AH188" i="33"/>
  <c r="AJ186" i="31"/>
  <c r="AH187" i="31"/>
  <c r="AJ192" i="20"/>
  <c r="AH193" i="20"/>
  <c r="AJ189" i="30"/>
  <c r="AH190" i="30"/>
  <c r="AJ152" i="29" l="1"/>
  <c r="AH153" i="29"/>
  <c r="AJ165" i="34"/>
  <c r="AH166" i="34"/>
  <c r="AJ107" i="35"/>
  <c r="AH108" i="35"/>
  <c r="AJ191" i="32"/>
  <c r="AH192" i="32"/>
  <c r="AJ188" i="33"/>
  <c r="AH189" i="33"/>
  <c r="AJ187" i="31"/>
  <c r="AH188" i="31"/>
  <c r="AJ193" i="20"/>
  <c r="AH194" i="20"/>
  <c r="AJ190" i="30"/>
  <c r="AH191" i="30"/>
  <c r="AJ153" i="29" l="1"/>
  <c r="AH154" i="29"/>
  <c r="AJ166" i="34"/>
  <c r="AH167" i="34"/>
  <c r="AJ108" i="35"/>
  <c r="AH109" i="35"/>
  <c r="AJ192" i="32"/>
  <c r="AH193" i="32"/>
  <c r="AJ189" i="33"/>
  <c r="AH190" i="33"/>
  <c r="AJ188" i="31"/>
  <c r="AH189" i="31"/>
  <c r="AJ194" i="20"/>
  <c r="AH195" i="20"/>
  <c r="AJ191" i="30"/>
  <c r="AH192" i="30"/>
  <c r="AJ154" i="29" l="1"/>
  <c r="AH155" i="29"/>
  <c r="AJ167" i="34"/>
  <c r="AH168" i="34"/>
  <c r="AJ109" i="35"/>
  <c r="AH110" i="35"/>
  <c r="AJ193" i="32"/>
  <c r="AH194" i="32"/>
  <c r="AJ190" i="33"/>
  <c r="AH191" i="33"/>
  <c r="AJ189" i="31"/>
  <c r="AH190" i="31"/>
  <c r="AJ195" i="20"/>
  <c r="AH196" i="20"/>
  <c r="AJ192" i="30"/>
  <c r="AH193" i="30"/>
  <c r="AJ155" i="29" l="1"/>
  <c r="AH156" i="29"/>
  <c r="AJ168" i="34"/>
  <c r="AH169" i="34"/>
  <c r="AJ110" i="35"/>
  <c r="AH111" i="35"/>
  <c r="AJ194" i="32"/>
  <c r="AH195" i="32"/>
  <c r="AJ191" i="33"/>
  <c r="AH192" i="33"/>
  <c r="AJ190" i="31"/>
  <c r="AH191" i="31"/>
  <c r="AJ196" i="20"/>
  <c r="AH197" i="20"/>
  <c r="AJ193" i="30"/>
  <c r="AH194" i="30"/>
  <c r="AJ156" i="29" l="1"/>
  <c r="AH157" i="29"/>
  <c r="AJ169" i="34"/>
  <c r="AH170" i="34"/>
  <c r="AJ111" i="35"/>
  <c r="AH112" i="35"/>
  <c r="AJ195" i="32"/>
  <c r="AH196" i="32"/>
  <c r="AJ192" i="33"/>
  <c r="AH193" i="33"/>
  <c r="AJ191" i="31"/>
  <c r="AH192" i="31"/>
  <c r="AJ197" i="20"/>
  <c r="AH198" i="20"/>
  <c r="AJ194" i="30"/>
  <c r="AH195" i="30"/>
  <c r="AJ157" i="29" l="1"/>
  <c r="AH158" i="29"/>
  <c r="AJ170" i="34"/>
  <c r="AH171" i="34"/>
  <c r="AJ112" i="35"/>
  <c r="AH113" i="35"/>
  <c r="AJ196" i="32"/>
  <c r="AH197" i="32"/>
  <c r="AJ193" i="33"/>
  <c r="AH194" i="33"/>
  <c r="AJ192" i="31"/>
  <c r="AH193" i="31"/>
  <c r="AJ198" i="20"/>
  <c r="AH199" i="20"/>
  <c r="AJ195" i="30"/>
  <c r="AH196" i="30"/>
  <c r="AJ158" i="29" l="1"/>
  <c r="AH159" i="29"/>
  <c r="AJ171" i="34"/>
  <c r="AH172" i="34"/>
  <c r="AJ113" i="35"/>
  <c r="AH114" i="35"/>
  <c r="AJ197" i="32"/>
  <c r="AH198" i="32"/>
  <c r="AJ194" i="33"/>
  <c r="AH195" i="33"/>
  <c r="AJ193" i="31"/>
  <c r="AH194" i="31"/>
  <c r="AJ199" i="20"/>
  <c r="AH200" i="20"/>
  <c r="AJ196" i="30"/>
  <c r="AH197" i="30"/>
  <c r="AJ159" i="29" l="1"/>
  <c r="AH160" i="29"/>
  <c r="AJ172" i="34"/>
  <c r="AH173" i="34"/>
  <c r="AJ114" i="35"/>
  <c r="AH115" i="35"/>
  <c r="AJ198" i="32"/>
  <c r="AH199" i="32"/>
  <c r="AJ195" i="33"/>
  <c r="AH196" i="33"/>
  <c r="AJ194" i="31"/>
  <c r="AH195" i="31"/>
  <c r="AJ200" i="20"/>
  <c r="AH201" i="20"/>
  <c r="AJ197" i="30"/>
  <c r="AH198" i="30"/>
  <c r="AJ160" i="29" l="1"/>
  <c r="AH161" i="29"/>
  <c r="AJ173" i="34"/>
  <c r="AH174" i="34"/>
  <c r="AJ115" i="35"/>
  <c r="AH116" i="35"/>
  <c r="AJ199" i="32"/>
  <c r="AH200" i="32"/>
  <c r="AJ196" i="33"/>
  <c r="AH197" i="33"/>
  <c r="AJ195" i="31"/>
  <c r="AH196" i="31"/>
  <c r="AJ201" i="20"/>
  <c r="AH202" i="20"/>
  <c r="AJ198" i="30"/>
  <c r="AH199" i="30"/>
  <c r="AJ161" i="29" l="1"/>
  <c r="AH162" i="29"/>
  <c r="AJ174" i="34"/>
  <c r="AH175" i="34"/>
  <c r="AJ116" i="35"/>
  <c r="AH117" i="35"/>
  <c r="AJ200" i="32"/>
  <c r="AH201" i="32"/>
  <c r="AJ197" i="33"/>
  <c r="AH198" i="33"/>
  <c r="AJ196" i="31"/>
  <c r="AH197" i="31"/>
  <c r="AJ202" i="20"/>
  <c r="AH203" i="20"/>
  <c r="AJ199" i="30"/>
  <c r="AH200" i="30"/>
  <c r="AJ162" i="29" l="1"/>
  <c r="AH163" i="29"/>
  <c r="AJ175" i="34"/>
  <c r="AH176" i="34"/>
  <c r="AJ117" i="35"/>
  <c r="AH118" i="35"/>
  <c r="AJ201" i="32"/>
  <c r="AH202" i="32"/>
  <c r="AJ198" i="33"/>
  <c r="AH199" i="33"/>
  <c r="AJ197" i="31"/>
  <c r="AH198" i="31"/>
  <c r="AJ203" i="20"/>
  <c r="AH204" i="20"/>
  <c r="AJ200" i="30"/>
  <c r="AH201" i="30"/>
  <c r="AJ163" i="29" l="1"/>
  <c r="AH164" i="29"/>
  <c r="AJ176" i="34"/>
  <c r="AH177" i="34"/>
  <c r="AJ118" i="35"/>
  <c r="AH119" i="35"/>
  <c r="AJ202" i="32"/>
  <c r="AH203" i="32"/>
  <c r="AJ199" i="33"/>
  <c r="AH200" i="33"/>
  <c r="AJ198" i="31"/>
  <c r="AH199" i="31"/>
  <c r="AJ204" i="20"/>
  <c r="AH205" i="20"/>
  <c r="AJ201" i="30"/>
  <c r="AH202" i="30"/>
  <c r="AJ164" i="29" l="1"/>
  <c r="AH165" i="29"/>
  <c r="AJ177" i="34"/>
  <c r="AH178" i="34"/>
  <c r="AJ119" i="35"/>
  <c r="AH120" i="35"/>
  <c r="AJ203" i="32"/>
  <c r="AH204" i="32"/>
  <c r="AJ200" i="33"/>
  <c r="AH201" i="33"/>
  <c r="AJ199" i="31"/>
  <c r="AH200" i="31"/>
  <c r="AJ205" i="20"/>
  <c r="AH206" i="20"/>
  <c r="AJ202" i="30"/>
  <c r="AH203" i="30"/>
  <c r="AJ165" i="29" l="1"/>
  <c r="AH166" i="29"/>
  <c r="AJ178" i="34"/>
  <c r="AH179" i="34"/>
  <c r="AJ120" i="35"/>
  <c r="AH121" i="35"/>
  <c r="AJ204" i="32"/>
  <c r="AH205" i="32"/>
  <c r="AJ201" i="33"/>
  <c r="AH202" i="33"/>
  <c r="AJ200" i="31"/>
  <c r="AH201" i="31"/>
  <c r="AJ206" i="20"/>
  <c r="AH207" i="20"/>
  <c r="AJ203" i="30"/>
  <c r="AH204" i="30"/>
  <c r="AJ166" i="29" l="1"/>
  <c r="AH167" i="29"/>
  <c r="AJ179" i="34"/>
  <c r="AH180" i="34"/>
  <c r="AJ121" i="35"/>
  <c r="AH122" i="35"/>
  <c r="AJ205" i="32"/>
  <c r="AH206" i="32"/>
  <c r="AJ202" i="33"/>
  <c r="AH203" i="33"/>
  <c r="AJ201" i="31"/>
  <c r="AH202" i="31"/>
  <c r="AJ207" i="20"/>
  <c r="AH208" i="20"/>
  <c r="AJ204" i="30"/>
  <c r="AH205" i="30"/>
  <c r="AJ167" i="29" l="1"/>
  <c r="AH168" i="29"/>
  <c r="AJ180" i="34"/>
  <c r="AH181" i="34"/>
  <c r="AJ122" i="35"/>
  <c r="AH123" i="35"/>
  <c r="AJ206" i="32"/>
  <c r="AH207" i="32"/>
  <c r="AJ203" i="33"/>
  <c r="AH204" i="33"/>
  <c r="AJ202" i="31"/>
  <c r="AH203" i="31"/>
  <c r="AJ208" i="20"/>
  <c r="AF6" i="20" s="1"/>
  <c r="AF8" i="20" s="1"/>
  <c r="AH209" i="20"/>
  <c r="AH210" i="20" s="1"/>
  <c r="AH211" i="20" s="1"/>
  <c r="AH212" i="20" s="1"/>
  <c r="AH213" i="20" s="1"/>
  <c r="AH214" i="20" s="1"/>
  <c r="AH215" i="20" s="1"/>
  <c r="AH216" i="20" s="1"/>
  <c r="AH217" i="20" s="1"/>
  <c r="AH218" i="20" s="1"/>
  <c r="AH219" i="20" s="1"/>
  <c r="AH220" i="20" s="1"/>
  <c r="AH221" i="20" s="1"/>
  <c r="AH222" i="20" s="1"/>
  <c r="AH223" i="20" s="1"/>
  <c r="AH224" i="20" s="1"/>
  <c r="AH225" i="20" s="1"/>
  <c r="AH226" i="20" s="1"/>
  <c r="AH227" i="20" s="1"/>
  <c r="AH228" i="20" s="1"/>
  <c r="AH229" i="20" s="1"/>
  <c r="AH230" i="20" s="1"/>
  <c r="AH231" i="20" s="1"/>
  <c r="AH232" i="20" s="1"/>
  <c r="AH233" i="20" s="1"/>
  <c r="AH234" i="20" s="1"/>
  <c r="AH235" i="20" s="1"/>
  <c r="AH236" i="20" s="1"/>
  <c r="AH237" i="20" s="1"/>
  <c r="AJ205" i="30"/>
  <c r="AH206" i="30"/>
  <c r="AJ168" i="29" l="1"/>
  <c r="AH169" i="29"/>
  <c r="AJ181" i="34"/>
  <c r="AH182" i="34"/>
  <c r="AJ123" i="35"/>
  <c r="AH124" i="35"/>
  <c r="AJ207" i="32"/>
  <c r="AH208" i="32"/>
  <c r="AJ204" i="33"/>
  <c r="AH205" i="33"/>
  <c r="AJ203" i="31"/>
  <c r="AH204" i="31"/>
  <c r="AJ206" i="30"/>
  <c r="AH207" i="30"/>
  <c r="AJ169" i="29" l="1"/>
  <c r="AH170" i="29"/>
  <c r="AJ182" i="34"/>
  <c r="AH183" i="34"/>
  <c r="AJ124" i="35"/>
  <c r="AH125" i="35"/>
  <c r="AJ208" i="32"/>
  <c r="AF6" i="32" s="1"/>
  <c r="AF8" i="32" s="1"/>
  <c r="AH209" i="32"/>
  <c r="AH210" i="32" s="1"/>
  <c r="AH211" i="32" s="1"/>
  <c r="AH212" i="32" s="1"/>
  <c r="AH213" i="32" s="1"/>
  <c r="AH214" i="32" s="1"/>
  <c r="AH215" i="32" s="1"/>
  <c r="AH216" i="32" s="1"/>
  <c r="AH217" i="32" s="1"/>
  <c r="AH218" i="32" s="1"/>
  <c r="AH219" i="32" s="1"/>
  <c r="AH220" i="32" s="1"/>
  <c r="AH221" i="32" s="1"/>
  <c r="AH222" i="32" s="1"/>
  <c r="AH223" i="32" s="1"/>
  <c r="AH224" i="32" s="1"/>
  <c r="AH225" i="32" s="1"/>
  <c r="AH226" i="32" s="1"/>
  <c r="AH227" i="32" s="1"/>
  <c r="AH228" i="32" s="1"/>
  <c r="AH229" i="32" s="1"/>
  <c r="AH230" i="32" s="1"/>
  <c r="AH231" i="32" s="1"/>
  <c r="AH232" i="32" s="1"/>
  <c r="AH233" i="32" s="1"/>
  <c r="AH234" i="32" s="1"/>
  <c r="AH235" i="32" s="1"/>
  <c r="AH236" i="32" s="1"/>
  <c r="AH237" i="32" s="1"/>
  <c r="AJ205" i="33"/>
  <c r="AH206" i="33"/>
  <c r="AJ204" i="31"/>
  <c r="AH205" i="31"/>
  <c r="AJ207" i="30"/>
  <c r="AH208" i="30"/>
  <c r="AJ170" i="29" l="1"/>
  <c r="AH171" i="29"/>
  <c r="AJ183" i="34"/>
  <c r="AH184" i="34"/>
  <c r="AJ125" i="35"/>
  <c r="AH126" i="35"/>
  <c r="AJ206" i="33"/>
  <c r="AH207" i="33"/>
  <c r="AJ205" i="31"/>
  <c r="AH206" i="31"/>
  <c r="AJ208" i="30"/>
  <c r="AF6" i="30" s="1"/>
  <c r="AF8" i="30" s="1"/>
  <c r="AH209" i="30"/>
  <c r="AH210" i="30" s="1"/>
  <c r="AH211" i="30" s="1"/>
  <c r="AH212" i="30" s="1"/>
  <c r="AH213" i="30" s="1"/>
  <c r="AH214" i="30" s="1"/>
  <c r="AH215" i="30" s="1"/>
  <c r="AH216" i="30" s="1"/>
  <c r="AH217" i="30" s="1"/>
  <c r="AH218" i="30" s="1"/>
  <c r="AH219" i="30" s="1"/>
  <c r="AH220" i="30" s="1"/>
  <c r="AH221" i="30" s="1"/>
  <c r="AH222" i="30" s="1"/>
  <c r="AH223" i="30" s="1"/>
  <c r="AH224" i="30" s="1"/>
  <c r="AH225" i="30" s="1"/>
  <c r="AH226" i="30" s="1"/>
  <c r="AH227" i="30" s="1"/>
  <c r="AH228" i="30" s="1"/>
  <c r="AH229" i="30" s="1"/>
  <c r="AH230" i="30" s="1"/>
  <c r="AH231" i="30" s="1"/>
  <c r="AH232" i="30" s="1"/>
  <c r="AH233" i="30" s="1"/>
  <c r="AH234" i="30" s="1"/>
  <c r="AH235" i="30" s="1"/>
  <c r="AH236" i="30" s="1"/>
  <c r="AH237" i="30" s="1"/>
  <c r="AJ171" i="29" l="1"/>
  <c r="AH172" i="29"/>
  <c r="AJ184" i="34"/>
  <c r="AH185" i="34"/>
  <c r="AJ126" i="35"/>
  <c r="AH127" i="35"/>
  <c r="AJ207" i="33"/>
  <c r="AH208" i="33"/>
  <c r="AJ206" i="31"/>
  <c r="AH207" i="31"/>
  <c r="AJ172" i="29" l="1"/>
  <c r="AH173" i="29"/>
  <c r="AJ185" i="34"/>
  <c r="AH186" i="34"/>
  <c r="AJ127" i="35"/>
  <c r="AH128" i="35"/>
  <c r="AJ208" i="33"/>
  <c r="AF6" i="33" s="1"/>
  <c r="AF8" i="33" s="1"/>
  <c r="AH209" i="33"/>
  <c r="AH210" i="33" s="1"/>
  <c r="AH211" i="33" s="1"/>
  <c r="AH212" i="33" s="1"/>
  <c r="AH213" i="33" s="1"/>
  <c r="AH214" i="33" s="1"/>
  <c r="AH215" i="33" s="1"/>
  <c r="AH216" i="33" s="1"/>
  <c r="AH217" i="33" s="1"/>
  <c r="AH218" i="33" s="1"/>
  <c r="AH219" i="33" s="1"/>
  <c r="AH220" i="33" s="1"/>
  <c r="AH221" i="33" s="1"/>
  <c r="AH222" i="33" s="1"/>
  <c r="AH223" i="33" s="1"/>
  <c r="AH224" i="33" s="1"/>
  <c r="AH225" i="33" s="1"/>
  <c r="AH226" i="33" s="1"/>
  <c r="AH227" i="33" s="1"/>
  <c r="AH228" i="33" s="1"/>
  <c r="AH229" i="33" s="1"/>
  <c r="AH230" i="33" s="1"/>
  <c r="AH231" i="33" s="1"/>
  <c r="AH232" i="33" s="1"/>
  <c r="AH233" i="33" s="1"/>
  <c r="AH234" i="33" s="1"/>
  <c r="AH235" i="33" s="1"/>
  <c r="AH236" i="33" s="1"/>
  <c r="AH237" i="33" s="1"/>
  <c r="AJ207" i="31"/>
  <c r="AH208" i="31"/>
  <c r="AJ173" i="29" l="1"/>
  <c r="AH174" i="29"/>
  <c r="AJ186" i="34"/>
  <c r="AH187" i="34"/>
  <c r="AJ128" i="35"/>
  <c r="AH129" i="35"/>
  <c r="AJ208" i="31"/>
  <c r="AF6" i="31" s="1"/>
  <c r="AF8" i="31" s="1"/>
  <c r="AJ174" i="29" l="1"/>
  <c r="AH175" i="29"/>
  <c r="AJ187" i="34"/>
  <c r="AH188" i="34"/>
  <c r="AJ129" i="35"/>
  <c r="AH130" i="35"/>
  <c r="AJ175" i="29" l="1"/>
  <c r="AH176" i="29"/>
  <c r="AJ188" i="34"/>
  <c r="AH189" i="34"/>
  <c r="AJ130" i="35"/>
  <c r="AH131" i="35"/>
  <c r="AJ176" i="29" l="1"/>
  <c r="AH177" i="29"/>
  <c r="AJ189" i="34"/>
  <c r="AH190" i="34"/>
  <c r="AJ131" i="35"/>
  <c r="AH132" i="35"/>
  <c r="AJ177" i="29" l="1"/>
  <c r="AH178" i="29"/>
  <c r="AJ190" i="34"/>
  <c r="AH191" i="34"/>
  <c r="AJ132" i="35"/>
  <c r="AH133" i="35"/>
  <c r="AJ178" i="29" l="1"/>
  <c r="AH179" i="29"/>
  <c r="AJ191" i="34"/>
  <c r="AH192" i="34"/>
  <c r="AJ133" i="35"/>
  <c r="AH134" i="35"/>
  <c r="AJ179" i="29" l="1"/>
  <c r="AH180" i="29"/>
  <c r="AJ192" i="34"/>
  <c r="AH193" i="34"/>
  <c r="AJ134" i="35"/>
  <c r="AH135" i="35"/>
  <c r="AJ180" i="29" l="1"/>
  <c r="AH181" i="29"/>
  <c r="AJ193" i="34"/>
  <c r="AH194" i="34"/>
  <c r="AJ135" i="35"/>
  <c r="AH136" i="35"/>
  <c r="AJ181" i="29" l="1"/>
  <c r="AH182" i="29"/>
  <c r="AJ194" i="34"/>
  <c r="AH195" i="34"/>
  <c r="AJ136" i="35"/>
  <c r="AH137" i="35"/>
  <c r="AJ182" i="29" l="1"/>
  <c r="AH183" i="29"/>
  <c r="AJ195" i="34"/>
  <c r="AH196" i="34"/>
  <c r="AJ137" i="35"/>
  <c r="AH138" i="35"/>
  <c r="AJ183" i="29" l="1"/>
  <c r="AH184" i="29"/>
  <c r="AJ196" i="34"/>
  <c r="AH197" i="34"/>
  <c r="AJ138" i="35"/>
  <c r="AH139" i="35"/>
  <c r="AJ184" i="29" l="1"/>
  <c r="AH185" i="29"/>
  <c r="AJ197" i="34"/>
  <c r="AH198" i="34"/>
  <c r="AJ139" i="35"/>
  <c r="AH140" i="35"/>
  <c r="AJ185" i="29" l="1"/>
  <c r="AH186" i="29"/>
  <c r="AJ198" i="34"/>
  <c r="AH199" i="34"/>
  <c r="AJ140" i="35"/>
  <c r="AH141" i="35"/>
  <c r="AJ186" i="29" l="1"/>
  <c r="AH187" i="29"/>
  <c r="AJ199" i="34"/>
  <c r="AH200" i="34"/>
  <c r="AJ141" i="35"/>
  <c r="AH142" i="35"/>
  <c r="AJ187" i="29" l="1"/>
  <c r="AH188" i="29"/>
  <c r="AH201" i="34"/>
  <c r="AJ200" i="34"/>
  <c r="AJ142" i="35"/>
  <c r="AH143" i="35"/>
  <c r="AJ188" i="29" l="1"/>
  <c r="AH189" i="29"/>
  <c r="AJ201" i="34"/>
  <c r="AH202" i="34"/>
  <c r="AJ143" i="35"/>
  <c r="AH144" i="35"/>
  <c r="AJ189" i="29" l="1"/>
  <c r="AH190" i="29"/>
  <c r="AJ202" i="34"/>
  <c r="AH203" i="34"/>
  <c r="AJ144" i="35"/>
  <c r="AH145" i="35"/>
  <c r="AJ190" i="29" l="1"/>
  <c r="AH191" i="29"/>
  <c r="AJ203" i="34"/>
  <c r="AH204" i="34"/>
  <c r="AJ145" i="35"/>
  <c r="AH146" i="35"/>
  <c r="AJ191" i="29" l="1"/>
  <c r="AH192" i="29"/>
  <c r="AJ204" i="34"/>
  <c r="AH205" i="34"/>
  <c r="AJ146" i="35"/>
  <c r="AH147" i="35"/>
  <c r="AJ192" i="29" l="1"/>
  <c r="AH193" i="29"/>
  <c r="AJ205" i="34"/>
  <c r="AH206" i="34"/>
  <c r="AJ147" i="35"/>
  <c r="AH148" i="35"/>
  <c r="AJ193" i="29" l="1"/>
  <c r="AH194" i="29"/>
  <c r="AJ206" i="34"/>
  <c r="AH207" i="34"/>
  <c r="AJ148" i="35"/>
  <c r="AH149" i="35"/>
  <c r="AJ194" i="29" l="1"/>
  <c r="AH195" i="29"/>
  <c r="AJ207" i="34"/>
  <c r="AH208" i="34"/>
  <c r="AJ149" i="35"/>
  <c r="AH150" i="35"/>
  <c r="AJ195" i="29" l="1"/>
  <c r="AH196" i="29"/>
  <c r="AJ208" i="34"/>
  <c r="AH209" i="34"/>
  <c r="AJ150" i="35"/>
  <c r="AH151" i="35"/>
  <c r="AJ196" i="29" l="1"/>
  <c r="AH197" i="29"/>
  <c r="AJ209" i="34"/>
  <c r="AH210" i="34"/>
  <c r="AJ151" i="35"/>
  <c r="AH152" i="35"/>
  <c r="AJ197" i="29" l="1"/>
  <c r="AH198" i="29"/>
  <c r="AJ210" i="34"/>
  <c r="AH211" i="34"/>
  <c r="AJ152" i="35"/>
  <c r="AH153" i="35"/>
  <c r="AJ198" i="29" l="1"/>
  <c r="AH199" i="29"/>
  <c r="AJ211" i="34"/>
  <c r="AH212" i="34"/>
  <c r="AJ153" i="35"/>
  <c r="AH154" i="35"/>
  <c r="AJ199" i="29" l="1"/>
  <c r="AH200" i="29"/>
  <c r="AJ212" i="34"/>
  <c r="AH213" i="34"/>
  <c r="AJ154" i="35"/>
  <c r="AH155" i="35"/>
  <c r="AJ200" i="29" l="1"/>
  <c r="AH201" i="29"/>
  <c r="AJ213" i="34"/>
  <c r="AH214" i="34"/>
  <c r="AJ155" i="35"/>
  <c r="AH156" i="35"/>
  <c r="AJ201" i="29" l="1"/>
  <c r="AH202" i="29"/>
  <c r="AJ214" i="34"/>
  <c r="AH215" i="34"/>
  <c r="AJ156" i="35"/>
  <c r="AH157" i="35"/>
  <c r="AJ202" i="29" l="1"/>
  <c r="AH203" i="29"/>
  <c r="AJ215" i="34"/>
  <c r="AH216" i="34"/>
  <c r="AJ157" i="35"/>
  <c r="AH158" i="35"/>
  <c r="AJ203" i="29" l="1"/>
  <c r="AH204" i="29"/>
  <c r="AJ216" i="34"/>
  <c r="AH217" i="34"/>
  <c r="AJ158" i="35"/>
  <c r="AH159" i="35"/>
  <c r="AJ204" i="29" l="1"/>
  <c r="AH205" i="29"/>
  <c r="AJ217" i="34"/>
  <c r="AH218" i="34"/>
  <c r="AJ159" i="35"/>
  <c r="AH160" i="35"/>
  <c r="AJ205" i="29" l="1"/>
  <c r="AH206" i="29"/>
  <c r="AJ218" i="34"/>
  <c r="AH219" i="34"/>
  <c r="AJ160" i="35"/>
  <c r="AH161" i="35"/>
  <c r="AJ206" i="29" l="1"/>
  <c r="AH207" i="29"/>
  <c r="AJ219" i="34"/>
  <c r="AH220" i="34"/>
  <c r="AJ161" i="35"/>
  <c r="AH162" i="35"/>
  <c r="AJ207" i="29" l="1"/>
  <c r="AH208" i="29"/>
  <c r="AJ220" i="34"/>
  <c r="AH221" i="34"/>
  <c r="AJ162" i="35"/>
  <c r="AH163" i="35"/>
  <c r="AH209" i="29" l="1"/>
  <c r="AJ208" i="29"/>
  <c r="AJ221" i="34"/>
  <c r="AH222" i="34"/>
  <c r="AJ163" i="35"/>
  <c r="AH164" i="35"/>
  <c r="AJ209" i="29" l="1"/>
  <c r="AH210" i="29"/>
  <c r="AJ222" i="34"/>
  <c r="AH223" i="34"/>
  <c r="AJ164" i="35"/>
  <c r="AH165" i="35"/>
  <c r="AJ210" i="29" l="1"/>
  <c r="AH211" i="29"/>
  <c r="AJ223" i="34"/>
  <c r="AH224" i="34"/>
  <c r="AJ165" i="35"/>
  <c r="AH166" i="35"/>
  <c r="AJ211" i="29" l="1"/>
  <c r="AH212" i="29"/>
  <c r="AJ224" i="34"/>
  <c r="AH225" i="34"/>
  <c r="AJ166" i="35"/>
  <c r="AH167" i="35"/>
  <c r="AJ212" i="29" l="1"/>
  <c r="AH213" i="29"/>
  <c r="AJ225" i="34"/>
  <c r="AH226" i="34"/>
  <c r="AJ167" i="35"/>
  <c r="AH168" i="35"/>
  <c r="AJ213" i="29" l="1"/>
  <c r="AH214" i="29"/>
  <c r="AJ226" i="34"/>
  <c r="AH227" i="34"/>
  <c r="AJ168" i="35"/>
  <c r="AH169" i="35"/>
  <c r="AJ214" i="29" l="1"/>
  <c r="AH215" i="29"/>
  <c r="AJ227" i="34"/>
  <c r="AH228" i="34"/>
  <c r="AJ169" i="35"/>
  <c r="AH170" i="35"/>
  <c r="AJ215" i="29" l="1"/>
  <c r="AH216" i="29"/>
  <c r="AJ228" i="34"/>
  <c r="AH229" i="34"/>
  <c r="AJ170" i="35"/>
  <c r="AH171" i="35"/>
  <c r="AJ216" i="29" l="1"/>
  <c r="AH217" i="29"/>
  <c r="AJ229" i="34"/>
  <c r="AH230" i="34"/>
  <c r="AJ171" i="35"/>
  <c r="AH172" i="35"/>
  <c r="AJ217" i="29" l="1"/>
  <c r="AH218" i="29"/>
  <c r="AJ230" i="34"/>
  <c r="AH231" i="34"/>
  <c r="AJ172" i="35"/>
  <c r="AH173" i="35"/>
  <c r="AJ218" i="29" l="1"/>
  <c r="AH219" i="29"/>
  <c r="AJ231" i="34"/>
  <c r="AH232" i="34"/>
  <c r="AJ173" i="35"/>
  <c r="AH174" i="35"/>
  <c r="AJ219" i="29" l="1"/>
  <c r="AH220" i="29"/>
  <c r="AJ232" i="34"/>
  <c r="AH233" i="34"/>
  <c r="AJ174" i="35"/>
  <c r="AH175" i="35"/>
  <c r="AJ220" i="29" l="1"/>
  <c r="AH221" i="29"/>
  <c r="AJ233" i="34"/>
  <c r="AH234" i="34"/>
  <c r="AJ175" i="35"/>
  <c r="AH176" i="35"/>
  <c r="AJ221" i="29" l="1"/>
  <c r="AH222" i="29"/>
  <c r="AJ234" i="34"/>
  <c r="AH235" i="34"/>
  <c r="AJ176" i="35"/>
  <c r="AH177" i="35"/>
  <c r="AJ222" i="29" l="1"/>
  <c r="AH223" i="29"/>
  <c r="AJ235" i="34"/>
  <c r="AH236" i="34"/>
  <c r="AJ177" i="35"/>
  <c r="AH178" i="35"/>
  <c r="AJ223" i="29" l="1"/>
  <c r="AH224" i="29"/>
  <c r="AJ236" i="34"/>
  <c r="AH237" i="34"/>
  <c r="AJ178" i="35"/>
  <c r="AH179" i="35"/>
  <c r="AJ224" i="29" l="1"/>
  <c r="AH225" i="29"/>
  <c r="AJ237" i="34"/>
  <c r="AH238" i="34"/>
  <c r="AJ179" i="35"/>
  <c r="AH180" i="35"/>
  <c r="AJ225" i="29" l="1"/>
  <c r="AH226" i="29"/>
  <c r="AJ238" i="34"/>
  <c r="AH239" i="34"/>
  <c r="AJ180" i="35"/>
  <c r="AH181" i="35"/>
  <c r="AJ226" i="29" l="1"/>
  <c r="AH227" i="29"/>
  <c r="AJ239" i="34"/>
  <c r="AH240" i="34"/>
  <c r="AJ181" i="35"/>
  <c r="AH182" i="35"/>
  <c r="AJ227" i="29" l="1"/>
  <c r="AH228" i="29"/>
  <c r="AJ240" i="34"/>
  <c r="AH241" i="34"/>
  <c r="AJ182" i="35"/>
  <c r="AH183" i="35"/>
  <c r="AJ228" i="29" l="1"/>
  <c r="AH229" i="29"/>
  <c r="AJ241" i="34"/>
  <c r="AH242" i="34"/>
  <c r="AJ183" i="35"/>
  <c r="AH184" i="35"/>
  <c r="AJ229" i="29" l="1"/>
  <c r="AH230" i="29"/>
  <c r="AJ242" i="34"/>
  <c r="AH243" i="34"/>
  <c r="AJ184" i="35"/>
  <c r="AH185" i="35"/>
  <c r="AJ230" i="29" l="1"/>
  <c r="AH231" i="29"/>
  <c r="AJ243" i="34"/>
  <c r="AH244" i="34"/>
  <c r="AJ185" i="35"/>
  <c r="AH186" i="35"/>
  <c r="AJ231" i="29" l="1"/>
  <c r="AH232" i="29"/>
  <c r="AJ244" i="34"/>
  <c r="AH245" i="34"/>
  <c r="AJ186" i="35"/>
  <c r="AH187" i="35"/>
  <c r="AJ232" i="29" l="1"/>
  <c r="AH233" i="29"/>
  <c r="AJ245" i="34"/>
  <c r="AH246" i="34"/>
  <c r="AJ187" i="35"/>
  <c r="AH188" i="35"/>
  <c r="AJ233" i="29" l="1"/>
  <c r="AH234" i="29"/>
  <c r="AJ246" i="34"/>
  <c r="AH247" i="34"/>
  <c r="AJ188" i="35"/>
  <c r="AH189" i="35"/>
  <c r="AJ234" i="29" l="1"/>
  <c r="AH235" i="29"/>
  <c r="AJ247" i="34"/>
  <c r="AH248" i="34"/>
  <c r="AJ189" i="35"/>
  <c r="AH190" i="35"/>
  <c r="AJ235" i="29" l="1"/>
  <c r="AH236" i="29"/>
  <c r="AJ248" i="34"/>
  <c r="AH249" i="34"/>
  <c r="AJ190" i="35"/>
  <c r="AH191" i="35"/>
  <c r="AJ236" i="29" l="1"/>
  <c r="AH237" i="29"/>
  <c r="AJ249" i="34"/>
  <c r="AH250" i="34"/>
  <c r="AJ191" i="35"/>
  <c r="AH192" i="35"/>
  <c r="AJ237" i="29" l="1"/>
  <c r="AH238" i="29"/>
  <c r="AJ250" i="34"/>
  <c r="AH251" i="34"/>
  <c r="AJ192" i="35"/>
  <c r="AH193" i="35"/>
  <c r="AJ238" i="29" l="1"/>
  <c r="AH239" i="29"/>
  <c r="AJ251" i="34"/>
  <c r="AH252" i="34"/>
  <c r="AJ193" i="35"/>
  <c r="AH194" i="35"/>
  <c r="AJ239" i="29" l="1"/>
  <c r="AH240" i="29"/>
  <c r="AJ252" i="34"/>
  <c r="AH253" i="34"/>
  <c r="AJ194" i="35"/>
  <c r="AH195" i="35"/>
  <c r="AJ240" i="29" l="1"/>
  <c r="AH241" i="29"/>
  <c r="AJ253" i="34"/>
  <c r="AH254" i="34"/>
  <c r="AJ195" i="35"/>
  <c r="AH196" i="35"/>
  <c r="AJ241" i="29" l="1"/>
  <c r="AH242" i="29"/>
  <c r="AJ254" i="34"/>
  <c r="AH255" i="34"/>
  <c r="AJ196" i="35"/>
  <c r="AH197" i="35"/>
  <c r="AJ242" i="29" l="1"/>
  <c r="AH243" i="29"/>
  <c r="AJ255" i="34"/>
  <c r="AH256" i="34"/>
  <c r="AJ197" i="35"/>
  <c r="AH198" i="35"/>
  <c r="AJ243" i="29" l="1"/>
  <c r="AH244" i="29"/>
  <c r="AJ256" i="34"/>
  <c r="AH257" i="34"/>
  <c r="AJ198" i="35"/>
  <c r="AH199" i="35"/>
  <c r="AJ244" i="29" l="1"/>
  <c r="AH245" i="29"/>
  <c r="AJ257" i="34"/>
  <c r="AH258" i="34"/>
  <c r="AJ199" i="35"/>
  <c r="AH200" i="35"/>
  <c r="AJ245" i="29" l="1"/>
  <c r="AH246" i="29"/>
  <c r="AJ258" i="34"/>
  <c r="AH259" i="34"/>
  <c r="AJ200" i="35"/>
  <c r="AH201" i="35"/>
  <c r="AJ246" i="29" l="1"/>
  <c r="AH247" i="29"/>
  <c r="AJ259" i="34"/>
  <c r="AH260" i="34"/>
  <c r="AJ201" i="35"/>
  <c r="AH202" i="35"/>
  <c r="AJ247" i="29" l="1"/>
  <c r="AH248" i="29"/>
  <c r="AJ260" i="34"/>
  <c r="AH261" i="34"/>
  <c r="AJ202" i="35"/>
  <c r="AH203" i="35"/>
  <c r="AJ248" i="29" l="1"/>
  <c r="AH249" i="29"/>
  <c r="AJ261" i="34"/>
  <c r="AH262" i="34"/>
  <c r="AJ203" i="35"/>
  <c r="AH204" i="35"/>
  <c r="AJ249" i="29" l="1"/>
  <c r="AH250" i="29"/>
  <c r="AJ262" i="34"/>
  <c r="AH263" i="34"/>
  <c r="AJ204" i="35"/>
  <c r="AH205" i="35"/>
  <c r="AJ250" i="29" l="1"/>
  <c r="AH251" i="29"/>
  <c r="AJ263" i="34"/>
  <c r="AH264" i="34"/>
  <c r="AH206" i="35"/>
  <c r="AJ205" i="35"/>
  <c r="AJ251" i="29" l="1"/>
  <c r="AH252" i="29"/>
  <c r="AJ264" i="34"/>
  <c r="AH265" i="34"/>
  <c r="AJ206" i="35"/>
  <c r="AH207" i="35"/>
  <c r="AJ252" i="29" l="1"/>
  <c r="AH253" i="29"/>
  <c r="AJ265" i="34"/>
  <c r="AH266" i="34"/>
  <c r="AJ207" i="35"/>
  <c r="AH208" i="35"/>
  <c r="AJ253" i="29" l="1"/>
  <c r="AH254" i="29"/>
  <c r="AJ266" i="34"/>
  <c r="AH267" i="34"/>
  <c r="AJ208" i="35"/>
  <c r="AH209" i="35"/>
  <c r="AJ254" i="29" l="1"/>
  <c r="AH255" i="29"/>
  <c r="AJ267" i="34"/>
  <c r="AH268" i="34"/>
  <c r="AJ209" i="35"/>
  <c r="AH210" i="35"/>
  <c r="AJ255" i="29" l="1"/>
  <c r="AH256" i="29"/>
  <c r="AJ268" i="34"/>
  <c r="AH269" i="34"/>
  <c r="AJ210" i="35"/>
  <c r="AH211" i="35"/>
  <c r="AJ256" i="29" l="1"/>
  <c r="AH257" i="29"/>
  <c r="AJ269" i="34"/>
  <c r="AH270" i="34"/>
  <c r="AJ211" i="35"/>
  <c r="AH212" i="35"/>
  <c r="AJ257" i="29" l="1"/>
  <c r="AH258" i="29"/>
  <c r="AJ270" i="34"/>
  <c r="AH271" i="34"/>
  <c r="AJ212" i="35"/>
  <c r="AH213" i="35"/>
  <c r="AJ258" i="29" l="1"/>
  <c r="AH259" i="29"/>
  <c r="AJ271" i="34"/>
  <c r="AH272" i="34"/>
  <c r="AJ213" i="35"/>
  <c r="AH214" i="35"/>
  <c r="AJ259" i="29" l="1"/>
  <c r="AH260" i="29"/>
  <c r="AJ272" i="34"/>
  <c r="AH273" i="34"/>
  <c r="AJ214" i="35"/>
  <c r="AH215" i="35"/>
  <c r="AJ260" i="29" l="1"/>
  <c r="AH261" i="29"/>
  <c r="AJ273" i="34"/>
  <c r="AH274" i="34"/>
  <c r="AJ215" i="35"/>
  <c r="AH216" i="35"/>
  <c r="AJ261" i="29" l="1"/>
  <c r="AH262" i="29"/>
  <c r="AJ274" i="34"/>
  <c r="AH275" i="34"/>
  <c r="AJ216" i="35"/>
  <c r="AH217" i="35"/>
  <c r="AJ262" i="29" l="1"/>
  <c r="AH263" i="29"/>
  <c r="AJ275" i="34"/>
  <c r="AH276" i="34"/>
  <c r="AJ217" i="35"/>
  <c r="AH218" i="35"/>
  <c r="AJ263" i="29" l="1"/>
  <c r="AH264" i="29"/>
  <c r="AJ276" i="34"/>
  <c r="AH277" i="34"/>
  <c r="AJ218" i="35"/>
  <c r="AH219" i="35"/>
  <c r="AJ264" i="29" l="1"/>
  <c r="AH265" i="29"/>
  <c r="AJ277" i="34"/>
  <c r="AH278" i="34"/>
  <c r="AJ219" i="35"/>
  <c r="AH220" i="35"/>
  <c r="AJ265" i="29" l="1"/>
  <c r="AH266" i="29"/>
  <c r="AJ278" i="34"/>
  <c r="AH279" i="34"/>
  <c r="AJ220" i="35"/>
  <c r="AH221" i="35"/>
  <c r="AJ266" i="29" l="1"/>
  <c r="AH267" i="29"/>
  <c r="AJ279" i="34"/>
  <c r="AH280" i="34"/>
  <c r="AJ221" i="35"/>
  <c r="AH222" i="35"/>
  <c r="AJ267" i="29" l="1"/>
  <c r="AH268" i="29"/>
  <c r="AJ280" i="34"/>
  <c r="AH281" i="34"/>
  <c r="AJ222" i="35"/>
  <c r="AH223" i="35"/>
  <c r="AJ268" i="29" l="1"/>
  <c r="AH269" i="29"/>
  <c r="AJ281" i="34"/>
  <c r="AH282" i="34"/>
  <c r="AJ223" i="35"/>
  <c r="AH224" i="35"/>
  <c r="AJ269" i="29" l="1"/>
  <c r="AH270" i="29"/>
  <c r="AJ282" i="34"/>
  <c r="AH283" i="34"/>
  <c r="AJ224" i="35"/>
  <c r="AH225" i="35"/>
  <c r="AJ270" i="29" l="1"/>
  <c r="AH271" i="29"/>
  <c r="AJ283" i="34"/>
  <c r="AH284" i="34"/>
  <c r="AJ225" i="35"/>
  <c r="AH226" i="35"/>
  <c r="AJ271" i="29" l="1"/>
  <c r="AH272" i="29"/>
  <c r="AJ284" i="34"/>
  <c r="AH285" i="34"/>
  <c r="AJ226" i="35"/>
  <c r="AH227" i="35"/>
  <c r="AJ272" i="29" l="1"/>
  <c r="AH273" i="29"/>
  <c r="AJ285" i="34"/>
  <c r="AH286" i="34"/>
  <c r="AJ227" i="35"/>
  <c r="AH228" i="35"/>
  <c r="AJ273" i="29" l="1"/>
  <c r="AH274" i="29"/>
  <c r="AJ286" i="34"/>
  <c r="AH287" i="34"/>
  <c r="AJ228" i="35"/>
  <c r="AH229" i="35"/>
  <c r="AJ274" i="29" l="1"/>
  <c r="AH275" i="29"/>
  <c r="AJ287" i="34"/>
  <c r="AH288" i="34"/>
  <c r="AJ229" i="35"/>
  <c r="AH230" i="35"/>
  <c r="AJ275" i="29" l="1"/>
  <c r="AH276" i="29"/>
  <c r="AJ288" i="34"/>
  <c r="AH289" i="34"/>
  <c r="AJ230" i="35"/>
  <c r="AH231" i="35"/>
  <c r="AJ276" i="29" l="1"/>
  <c r="AH277" i="29"/>
  <c r="AJ289" i="34"/>
  <c r="AH290" i="34"/>
  <c r="AJ231" i="35"/>
  <c r="AH232" i="35"/>
  <c r="AJ277" i="29" l="1"/>
  <c r="AH278" i="29"/>
  <c r="AJ290" i="34"/>
  <c r="AH291" i="34"/>
  <c r="AJ232" i="35"/>
  <c r="AH233" i="35"/>
  <c r="AJ278" i="29" l="1"/>
  <c r="AH279" i="29"/>
  <c r="AJ291" i="34"/>
  <c r="AH292" i="34"/>
  <c r="AJ233" i="35"/>
  <c r="AH234" i="35"/>
  <c r="AJ279" i="29" l="1"/>
  <c r="AH280" i="29"/>
  <c r="AJ292" i="34"/>
  <c r="AH293" i="34"/>
  <c r="AJ234" i="35"/>
  <c r="AH235" i="35"/>
  <c r="AJ280" i="29" l="1"/>
  <c r="AH281" i="29"/>
  <c r="AJ293" i="34"/>
  <c r="AH294" i="34"/>
  <c r="AJ235" i="35"/>
  <c r="AH236" i="35"/>
  <c r="AJ281" i="29" l="1"/>
  <c r="AH282" i="29"/>
  <c r="AJ294" i="34"/>
  <c r="AH295" i="34"/>
  <c r="AJ236" i="35"/>
  <c r="AH237" i="35"/>
  <c r="AJ282" i="29" l="1"/>
  <c r="AH283" i="29"/>
  <c r="AJ295" i="34"/>
  <c r="AH296" i="34"/>
  <c r="AJ237" i="35"/>
  <c r="AH238" i="35"/>
  <c r="AJ283" i="29" l="1"/>
  <c r="AH284" i="29"/>
  <c r="AJ296" i="34"/>
  <c r="AH297" i="34"/>
  <c r="AJ238" i="35"/>
  <c r="AH239" i="35"/>
  <c r="AJ284" i="29" l="1"/>
  <c r="AH285" i="29"/>
  <c r="AJ297" i="34"/>
  <c r="AH298" i="34"/>
  <c r="AJ239" i="35"/>
  <c r="AH240" i="35"/>
  <c r="AJ285" i="29" l="1"/>
  <c r="AH286" i="29"/>
  <c r="AJ298" i="34"/>
  <c r="AH299" i="34"/>
  <c r="AJ240" i="35"/>
  <c r="AH241" i="35"/>
  <c r="AJ286" i="29" l="1"/>
  <c r="AH287" i="29"/>
  <c r="AJ299" i="34"/>
  <c r="AH300" i="34"/>
  <c r="AJ241" i="35"/>
  <c r="AH242" i="35"/>
  <c r="AJ287" i="29" l="1"/>
  <c r="AH288" i="29"/>
  <c r="AJ300" i="34"/>
  <c r="AH301" i="34"/>
  <c r="AJ301" i="34" s="1"/>
  <c r="AF6" i="34" s="1"/>
  <c r="AF8" i="34" s="1"/>
  <c r="AJ242" i="35"/>
  <c r="AH243" i="35"/>
  <c r="AJ288" i="29" l="1"/>
  <c r="AH289" i="29"/>
  <c r="AJ243" i="35"/>
  <c r="AH244" i="35"/>
  <c r="AJ289" i="29" l="1"/>
  <c r="AH290" i="29"/>
  <c r="AJ244" i="35"/>
  <c r="AH245" i="35"/>
  <c r="AJ290" i="29" l="1"/>
  <c r="AH291" i="29"/>
  <c r="AJ245" i="35"/>
  <c r="AH246" i="35"/>
  <c r="AJ291" i="29" l="1"/>
  <c r="AH292" i="29"/>
  <c r="AJ246" i="35"/>
  <c r="AH247" i="35"/>
  <c r="AJ292" i="29" l="1"/>
  <c r="AH293" i="29"/>
  <c r="AJ247" i="35"/>
  <c r="AH248" i="35"/>
  <c r="AJ293" i="29" l="1"/>
  <c r="AH294" i="29"/>
  <c r="AJ248" i="35"/>
  <c r="AH249" i="35"/>
  <c r="AJ294" i="29" l="1"/>
  <c r="AH295" i="29"/>
  <c r="AJ249" i="35"/>
  <c r="AH250" i="35"/>
  <c r="AJ295" i="29" l="1"/>
  <c r="AH296" i="29"/>
  <c r="AJ250" i="35"/>
  <c r="AH251" i="35"/>
  <c r="AJ296" i="29" l="1"/>
  <c r="AH297" i="29"/>
  <c r="AJ251" i="35"/>
  <c r="AH252" i="35"/>
  <c r="AJ297" i="29" l="1"/>
  <c r="AH298" i="29"/>
  <c r="AJ252" i="35"/>
  <c r="AH253" i="35"/>
  <c r="AJ298" i="29" l="1"/>
  <c r="AH299" i="29"/>
  <c r="AJ253" i="35"/>
  <c r="AH254" i="35"/>
  <c r="AJ299" i="29" l="1"/>
  <c r="AH300" i="29"/>
  <c r="AJ300" i="29" s="1"/>
  <c r="AF6" i="29" s="1"/>
  <c r="AF8" i="29" s="1"/>
  <c r="AJ254" i="35"/>
  <c r="AH255" i="35"/>
  <c r="AJ255" i="35" l="1"/>
  <c r="AH256" i="35"/>
  <c r="AJ256" i="35" l="1"/>
  <c r="AH257" i="35"/>
  <c r="AJ257" i="35" l="1"/>
  <c r="AH258" i="35"/>
  <c r="AJ258" i="35" l="1"/>
  <c r="AH259" i="35"/>
  <c r="AJ259" i="35" l="1"/>
  <c r="AH260" i="35"/>
  <c r="AJ260" i="35" l="1"/>
  <c r="AH261" i="35"/>
  <c r="AJ261" i="35" l="1"/>
  <c r="AH262" i="35"/>
  <c r="AJ262" i="35" l="1"/>
  <c r="AH263" i="35"/>
  <c r="AJ263" i="35" l="1"/>
  <c r="AH264" i="35"/>
  <c r="AJ264" i="35" l="1"/>
  <c r="AH265" i="35"/>
  <c r="AJ265" i="35" l="1"/>
  <c r="AH266" i="35"/>
  <c r="AJ266" i="35" l="1"/>
  <c r="AH267" i="35"/>
  <c r="AJ267" i="35" l="1"/>
  <c r="AH268" i="35"/>
  <c r="AJ268" i="35" l="1"/>
  <c r="AH269" i="35"/>
  <c r="AJ269" i="35" l="1"/>
  <c r="AH270" i="35"/>
  <c r="AJ270" i="35" l="1"/>
  <c r="AH271" i="35"/>
  <c r="AJ271" i="35" l="1"/>
  <c r="AH272" i="35"/>
  <c r="AJ272" i="35" l="1"/>
  <c r="AH273" i="35"/>
  <c r="AJ273" i="35" l="1"/>
  <c r="AH274" i="35"/>
  <c r="AJ274" i="35" l="1"/>
  <c r="AH275" i="35"/>
  <c r="AJ275" i="35" l="1"/>
  <c r="AH276" i="35"/>
  <c r="AJ276" i="35" l="1"/>
  <c r="AH277" i="35"/>
  <c r="AJ277" i="35" l="1"/>
  <c r="AH278" i="35"/>
  <c r="AJ278" i="35" l="1"/>
  <c r="AH279" i="35"/>
  <c r="AJ279" i="35" l="1"/>
  <c r="AH280" i="35"/>
  <c r="AJ280" i="35" l="1"/>
  <c r="AH281" i="35"/>
  <c r="AJ281" i="35" l="1"/>
  <c r="AH282" i="35"/>
  <c r="AJ282" i="35" l="1"/>
  <c r="AH283" i="35"/>
  <c r="AJ283" i="35" l="1"/>
  <c r="AH284" i="35"/>
  <c r="AJ284" i="35" l="1"/>
  <c r="AH285" i="35"/>
  <c r="AJ285" i="35" l="1"/>
  <c r="AH286" i="35"/>
  <c r="AJ286" i="35" l="1"/>
  <c r="AH287" i="35"/>
  <c r="AJ287" i="35" l="1"/>
  <c r="AH288" i="35"/>
  <c r="AJ288" i="35" l="1"/>
  <c r="AH289" i="35"/>
  <c r="AJ289" i="35" l="1"/>
  <c r="AH290" i="35"/>
  <c r="AJ290" i="35" l="1"/>
  <c r="AH291" i="35"/>
  <c r="AJ291" i="35" l="1"/>
  <c r="AH292" i="35"/>
  <c r="AJ292" i="35" l="1"/>
  <c r="AH293" i="35"/>
  <c r="AJ293" i="35" l="1"/>
  <c r="AH294" i="35"/>
  <c r="AJ294" i="35" l="1"/>
  <c r="AH295" i="35"/>
  <c r="AJ295" i="35" l="1"/>
  <c r="AH296" i="35"/>
  <c r="AJ296" i="35" l="1"/>
  <c r="AH297" i="35"/>
  <c r="AJ297" i="35" l="1"/>
  <c r="AH298" i="35"/>
  <c r="AJ298" i="35" l="1"/>
  <c r="AH299" i="35"/>
  <c r="AJ299" i="35" l="1"/>
  <c r="AH300" i="35"/>
  <c r="AJ300" i="35" l="1"/>
  <c r="AH301" i="35"/>
  <c r="AJ301" i="35" s="1"/>
  <c r="AF6" i="35" s="1"/>
  <c r="AF8" i="35" s="1"/>
</calcChain>
</file>

<file path=xl/sharedStrings.xml><?xml version="1.0" encoding="utf-8"?>
<sst xmlns="http://schemas.openxmlformats.org/spreadsheetml/2006/main" count="906" uniqueCount="88">
  <si>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</si>
  <si>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</si>
  <si>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</si>
  <si>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</si>
  <si>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</si>
  <si>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</si>
  <si>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</si>
  <si>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</si>
  <si>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</si>
  <si>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</si>
  <si>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</si>
  <si>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</si>
  <si>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</si>
  <si>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</si>
  <si>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</si>
  <si>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</si>
  <si>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</si>
  <si>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</si>
  <si>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</si>
  <si>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</si>
  <si>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</si>
  <si>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</si>
  <si>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</si>
  <si>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</si>
  <si>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</si>
  <si>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</si>
  <si>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</si>
  <si>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</si>
  <si>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</si>
  <si>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</si>
  <si>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</si>
  <si>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</si>
  <si>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</si>
  <si>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</si>
  <si>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</si>
  <si>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</si>
  <si>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</si>
  <si>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</si>
  <si>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</si>
  <si>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</si>
  <si>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</si>
  <si>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</si>
  <si>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</si>
  <si>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</si>
  <si>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</si>
  <si>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Schooljaar:</t>
  </si>
  <si>
    <t>VdS</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</si>
  <si>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</si>
  <si>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</si>
  <si>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</si>
  <si>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</si>
  <si>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</si>
  <si>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</si>
  <si>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</si>
  <si>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</si>
  <si>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</si>
  <si>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</si>
  <si>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</si>
  <si>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</si>
  <si>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</si>
  <si>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</si>
  <si>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</si>
  <si>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</si>
  <si>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</si>
  <si>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</si>
  <si>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</si>
  <si>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Begrijpend lezen</t>
  </si>
  <si>
    <t>B8</t>
  </si>
  <si>
    <t>PrO</t>
  </si>
  <si>
    <t>V-BB</t>
  </si>
  <si>
    <t>Begrijpend Lezen</t>
  </si>
  <si>
    <t>-</t>
  </si>
  <si>
    <t>Begrijpend lezen M5</t>
  </si>
  <si>
    <t>Begrijpend lezen M6</t>
  </si>
  <si>
    <t>Begrijpend lezen M7</t>
  </si>
  <si>
    <t>Begrijpend lezen M8</t>
  </si>
  <si>
    <t>VMBO-T</t>
  </si>
  <si>
    <t>Landelijke norm 4D</t>
  </si>
  <si>
    <t>Huidige schoolnorm 4D</t>
  </si>
  <si>
    <t>Schoolnorm over … jaar 4D</t>
  </si>
  <si>
    <t>Begrijpend lezen 3.0 M3</t>
  </si>
  <si>
    <t>Begrijpend lezen 3.0 M4</t>
  </si>
  <si>
    <t>Begrijpend lezen 3.0 E4</t>
  </si>
  <si>
    <t>E5</t>
  </si>
  <si>
    <t>Begrijpend lezen 3.0</t>
  </si>
  <si>
    <t>E6</t>
  </si>
  <si>
    <t>Begrijpend lezen E6</t>
  </si>
  <si>
    <t>E6---7B Tim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</si>
</sst>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2"/>
      <name val="Arial"/>
      <family val="2"/>
    </font>
    <font>
      <sz val="12"/>
      <color indexed="9"/>
      <name val="Arial"/>
      <family val="2"/>
    </font>
    <font>
      <b/>
      <sz val="8"/>
      <color theme="0"/>
      <name val="Verdana"/>
      <family val="2"/>
    </font>
    <font>
      <sz val="12"/>
      <color theme="0"/>
      <name val="Arial"/>
      <family val="2"/>
    </font>
    <font>
      <sz val="12"/>
      <color rgb="FF7030A0"/>
      <name val="Arial"/>
      <family val="2"/>
    </font>
    <font>
      <sz val="12"/>
      <color theme="1"/>
      <name val="Arial"/>
      <family val="2"/>
    </font>
    <font>
      <sz val="10"/>
      <color theme="1"/>
      <name val="Verdana"/>
      <family val="2"/>
    </font>
    <font>
      <i/>
      <sz val="11"/>
      <color theme="0"/>
      <name val="Calibri"/>
      <family val="2"/>
    </font>
  </fonts>
  <fills count="2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theme="0"/>
        <bgColor indexed="64"/>
      </patternFill>
    </fill>
  </fills>
  <borders count="77">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double">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theme="0"/>
      </left>
      <right style="double">
        <color theme="0"/>
      </right>
      <top style="double">
        <color theme="0"/>
      </top>
      <bottom style="double">
        <color theme="0"/>
      </bottom>
      <diagonal/>
    </border>
    <border>
      <left style="double">
        <color indexed="64"/>
      </left>
      <right style="double">
        <color theme="0"/>
      </right>
      <top style="double">
        <color theme="0"/>
      </top>
      <bottom style="double">
        <color indexed="64"/>
      </bottom>
      <diagonal/>
    </border>
    <border>
      <left style="double">
        <color theme="0"/>
      </left>
      <right style="double">
        <color theme="0"/>
      </right>
      <top style="double">
        <color theme="0"/>
      </top>
      <bottom style="double">
        <color indexed="64"/>
      </bottom>
      <diagonal/>
    </border>
    <border>
      <left style="double">
        <color theme="0"/>
      </left>
      <right style="double">
        <color indexed="64"/>
      </right>
      <top style="double">
        <color theme="0"/>
      </top>
      <bottom style="double">
        <color indexed="64"/>
      </bottom>
      <diagonal/>
    </border>
    <border>
      <left style="double">
        <color theme="0"/>
      </left>
      <right style="double">
        <color indexed="64"/>
      </right>
      <top style="double">
        <color theme="0"/>
      </top>
      <bottom style="double">
        <color theme="0"/>
      </bottom>
      <diagonal/>
    </border>
    <border>
      <left style="double">
        <color indexed="64"/>
      </left>
      <right style="double">
        <color theme="0"/>
      </right>
      <top style="double">
        <color theme="0"/>
      </top>
      <bottom style="double">
        <color theme="0"/>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double">
        <color indexed="64"/>
      </top>
      <bottom style="double">
        <color theme="0"/>
      </bottom>
      <diagonal/>
    </border>
    <border>
      <left style="thin">
        <color theme="0"/>
      </left>
      <right style="thin">
        <color theme="0"/>
      </right>
      <top style="thin">
        <color theme="0"/>
      </top>
      <bottom/>
      <diagonal/>
    </border>
    <border>
      <left style="thin">
        <color theme="0"/>
      </left>
      <right style="thin">
        <color theme="0"/>
      </right>
      <top/>
      <bottom/>
      <diagonal/>
    </border>
  </borders>
  <cellStyleXfs count="2">
    <xf numFmtId="0" fontId="0" fillId="0" borderId="0"/>
    <xf numFmtId="0" fontId="11" fillId="0" borderId="0"/>
  </cellStyleXfs>
  <cellXfs count="315">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21" xfId="0" applyFont="1" applyBorder="1" applyAlignment="1">
      <alignment horizontal="right"/>
    </xf>
    <xf numFmtId="0" fontId="0" fillId="0" borderId="6" xfId="0" applyBorder="1"/>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8" fillId="0" borderId="0" xfId="0" applyFont="1"/>
    <xf numFmtId="1" fontId="14" fillId="6" borderId="0" xfId="0" applyNumberFormat="1" applyFont="1" applyFill="1" applyBorder="1" applyAlignment="1"/>
    <xf numFmtId="1" fontId="14" fillId="12" borderId="28" xfId="0" applyNumberFormat="1" applyFont="1" applyFill="1" applyBorder="1" applyAlignment="1">
      <alignment horizontal="center"/>
    </xf>
    <xf numFmtId="1" fontId="14" fillId="4" borderId="0" xfId="0" applyNumberFormat="1" applyFont="1" applyFill="1" applyBorder="1" applyAlignment="1"/>
    <xf numFmtId="1" fontId="14" fillId="6" borderId="28" xfId="0" applyNumberFormat="1" applyFont="1" applyFill="1" applyBorder="1" applyAlignment="1">
      <alignment horizontal="center"/>
    </xf>
    <xf numFmtId="1" fontId="14" fillId="20" borderId="0" xfId="0" applyNumberFormat="1" applyFont="1" applyFill="1" applyBorder="1" applyAlignment="1"/>
    <xf numFmtId="1" fontId="14" fillId="19" borderId="0" xfId="0" applyNumberFormat="1" applyFont="1" applyFill="1" applyAlignment="1"/>
    <xf numFmtId="1" fontId="14" fillId="20" borderId="0" xfId="0" applyNumberFormat="1" applyFont="1" applyFill="1" applyBorder="1" applyAlignment="1">
      <alignment horizontal="center"/>
    </xf>
    <xf numFmtId="1" fontId="14" fillId="20" borderId="28" xfId="0" applyNumberFormat="1" applyFont="1" applyFill="1" applyBorder="1" applyAlignment="1">
      <alignment horizontal="center"/>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5" fillId="2" borderId="41" xfId="0" applyFont="1" applyFill="1" applyBorder="1" applyAlignment="1">
      <alignment horizontal="center"/>
    </xf>
    <xf numFmtId="0" fontId="1" fillId="2" borderId="42" xfId="0" applyFont="1" applyFill="1" applyBorder="1" applyAlignment="1">
      <alignment horizontal="center"/>
    </xf>
    <xf numFmtId="0" fontId="15" fillId="8" borderId="0" xfId="0" applyFont="1" applyFill="1" applyBorder="1" applyAlignment="1">
      <alignment horizontal="center"/>
    </xf>
    <xf numFmtId="9" fontId="15" fillId="8" borderId="0" xfId="0" applyNumberFormat="1" applyFont="1" applyFill="1" applyBorder="1" applyAlignment="1">
      <alignment horizontal="center"/>
    </xf>
    <xf numFmtId="0" fontId="15" fillId="8" borderId="3" xfId="0" applyFont="1" applyFill="1" applyBorder="1" applyAlignment="1">
      <alignment horizontal="center"/>
    </xf>
    <xf numFmtId="0" fontId="15" fillId="8" borderId="12" xfId="0" applyFont="1" applyFill="1" applyBorder="1" applyAlignment="1">
      <alignment horizontal="center"/>
    </xf>
    <xf numFmtId="9" fontId="15" fillId="8" borderId="2" xfId="0" applyNumberFormat="1" applyFont="1" applyFill="1" applyBorder="1" applyAlignment="1">
      <alignment horizontal="center"/>
    </xf>
    <xf numFmtId="0" fontId="15"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17" fillId="6" borderId="0" xfId="0" applyNumberFormat="1" applyFont="1" applyFill="1" applyBorder="1" applyAlignment="1"/>
    <xf numFmtId="1" fontId="17" fillId="4" borderId="0" xfId="0" applyNumberFormat="1" applyFont="1" applyFill="1" applyBorder="1" applyAlignment="1"/>
    <xf numFmtId="1" fontId="17" fillId="20" borderId="0" xfId="0" applyNumberFormat="1" applyFont="1" applyFill="1" applyBorder="1" applyAlignment="1"/>
    <xf numFmtId="1" fontId="16" fillId="11" borderId="43" xfId="0" applyNumberFormat="1" applyFont="1" applyFill="1" applyBorder="1" applyAlignment="1">
      <alignment horizontal="center"/>
    </xf>
    <xf numFmtId="1" fontId="17" fillId="12" borderId="44" xfId="0" applyNumberFormat="1" applyFont="1" applyFill="1" applyBorder="1" applyAlignment="1">
      <alignment horizontal="left" vertical="top"/>
    </xf>
    <xf numFmtId="1" fontId="17" fillId="12" borderId="45" xfId="0" applyNumberFormat="1" applyFont="1" applyFill="1" applyBorder="1" applyAlignment="1">
      <alignment horizontal="left" vertical="top"/>
    </xf>
    <xf numFmtId="1" fontId="18" fillId="10" borderId="46" xfId="0" applyNumberFormat="1" applyFont="1" applyFill="1" applyBorder="1" applyAlignment="1">
      <alignment horizontal="center"/>
    </xf>
    <xf numFmtId="1" fontId="17" fillId="12" borderId="0" xfId="0" applyNumberFormat="1" applyFont="1" applyFill="1" applyBorder="1" applyAlignment="1">
      <alignment horizontal="left" vertical="top"/>
    </xf>
    <xf numFmtId="1" fontId="17" fillId="12" borderId="47" xfId="0" applyNumberFormat="1" applyFont="1" applyFill="1" applyBorder="1" applyAlignment="1">
      <alignment horizontal="left" vertical="top"/>
    </xf>
    <xf numFmtId="1" fontId="17" fillId="6" borderId="47" xfId="0" applyNumberFormat="1" applyFont="1" applyFill="1" applyBorder="1" applyAlignment="1"/>
    <xf numFmtId="1" fontId="18" fillId="10" borderId="48" xfId="0" applyNumberFormat="1" applyFont="1" applyFill="1" applyBorder="1" applyAlignment="1">
      <alignment horizontal="center"/>
    </xf>
    <xf numFmtId="1" fontId="16" fillId="13" borderId="46" xfId="0" applyNumberFormat="1" applyFont="1" applyFill="1" applyBorder="1" applyAlignment="1">
      <alignment horizontal="center"/>
    </xf>
    <xf numFmtId="1" fontId="18" fillId="14" borderId="46" xfId="0" applyNumberFormat="1" applyFont="1" applyFill="1" applyBorder="1" applyAlignment="1">
      <alignment horizontal="center"/>
    </xf>
    <xf numFmtId="1" fontId="17" fillId="4" borderId="47" xfId="0" applyNumberFormat="1" applyFont="1" applyFill="1" applyBorder="1" applyAlignment="1"/>
    <xf numFmtId="1" fontId="18" fillId="14" borderId="48" xfId="0" applyNumberFormat="1" applyFont="1" applyFill="1" applyBorder="1" applyAlignment="1">
      <alignment horizontal="center"/>
    </xf>
    <xf numFmtId="1" fontId="18" fillId="15" borderId="46" xfId="0" applyNumberFormat="1" applyFont="1" applyFill="1" applyBorder="1" applyAlignment="1">
      <alignment horizontal="center"/>
    </xf>
    <xf numFmtId="1" fontId="17" fillId="20" borderId="47" xfId="0" applyNumberFormat="1" applyFont="1" applyFill="1" applyBorder="1" applyAlignment="1"/>
    <xf numFmtId="1" fontId="18" fillId="15" borderId="48" xfId="0" applyNumberFormat="1" applyFont="1" applyFill="1" applyBorder="1" applyAlignment="1">
      <alignment horizontal="center"/>
    </xf>
    <xf numFmtId="1" fontId="18" fillId="16" borderId="46" xfId="0" applyNumberFormat="1" applyFont="1" applyFill="1" applyBorder="1" applyAlignment="1">
      <alignment horizontal="center"/>
    </xf>
    <xf numFmtId="1" fontId="17" fillId="19" borderId="0" xfId="0" applyNumberFormat="1" applyFont="1" applyFill="1" applyBorder="1" applyAlignment="1"/>
    <xf numFmtId="1" fontId="17" fillId="19" borderId="47" xfId="0" applyNumberFormat="1" applyFont="1" applyFill="1" applyBorder="1" applyAlignment="1"/>
    <xf numFmtId="1" fontId="18" fillId="16" borderId="48" xfId="0" applyNumberFormat="1" applyFont="1" applyFill="1" applyBorder="1" applyAlignment="1">
      <alignment horizontal="center"/>
    </xf>
    <xf numFmtId="1" fontId="18" fillId="17" borderId="46" xfId="0" applyNumberFormat="1" applyFont="1" applyFill="1" applyBorder="1" applyAlignment="1">
      <alignment horizontal="center"/>
    </xf>
    <xf numFmtId="1" fontId="18" fillId="18" borderId="46" xfId="0" applyNumberFormat="1" applyFont="1" applyFill="1" applyBorder="1" applyAlignment="1">
      <alignment horizontal="center"/>
    </xf>
    <xf numFmtId="1" fontId="18" fillId="18" borderId="49" xfId="0" applyNumberFormat="1" applyFont="1" applyFill="1" applyBorder="1" applyAlignment="1">
      <alignment horizontal="center"/>
    </xf>
    <xf numFmtId="1" fontId="17" fillId="19" borderId="50" xfId="0" applyNumberFormat="1" applyFont="1" applyFill="1" applyBorder="1" applyAlignment="1"/>
    <xf numFmtId="1" fontId="17" fillId="19" borderId="51" xfId="0" applyNumberFormat="1" applyFont="1" applyFill="1" applyBorder="1" applyAlignment="1"/>
    <xf numFmtId="0" fontId="0" fillId="21" borderId="0" xfId="0" applyFill="1" applyAlignment="1" applyProtection="1">
      <alignment horizontal="center"/>
      <protection locked="0"/>
    </xf>
    <xf numFmtId="1" fontId="0" fillId="0" borderId="0" xfId="0" applyNumberFormat="1"/>
    <xf numFmtId="1" fontId="0" fillId="0" borderId="19" xfId="0" applyNumberFormat="1" applyBorder="1"/>
    <xf numFmtId="1" fontId="0" fillId="0" borderId="0" xfId="0" applyNumberFormat="1" applyBorder="1" applyAlignment="1">
      <alignment horizontal="center"/>
    </xf>
    <xf numFmtId="1" fontId="0" fillId="0" borderId="3" xfId="0" applyNumberFormat="1" applyBorder="1"/>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0" fontId="22" fillId="0" borderId="16" xfId="0" applyFont="1" applyBorder="1" applyAlignment="1">
      <alignment vertical="center" wrapText="1"/>
    </xf>
    <xf numFmtId="0" fontId="0" fillId="0" borderId="0" xfId="0" applyAlignment="1">
      <alignment horizontal="center" vertical="center"/>
    </xf>
    <xf numFmtId="1" fontId="19" fillId="0" borderId="16" xfId="0" applyNumberFormat="1" applyFont="1" applyBorder="1" applyAlignment="1">
      <alignment horizontal="center" vertical="center" wrapText="1"/>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9" fillId="0" borderId="52" xfId="0" applyFont="1" applyBorder="1" applyAlignment="1">
      <alignment horizontal="left" vertical="center" wrapText="1"/>
    </xf>
    <xf numFmtId="1" fontId="19" fillId="0" borderId="20" xfId="0" applyNumberFormat="1" applyFont="1" applyBorder="1" applyAlignment="1">
      <alignment horizontal="center" vertical="center" wrapText="1"/>
    </xf>
    <xf numFmtId="1" fontId="19" fillId="0" borderId="22" xfId="0" applyNumberFormat="1" applyFont="1" applyBorder="1" applyAlignment="1">
      <alignment horizontal="center" vertical="center" wrapText="1"/>
    </xf>
    <xf numFmtId="1" fontId="19" fillId="0" borderId="21" xfId="0" applyNumberFormat="1" applyFont="1" applyBorder="1" applyAlignment="1">
      <alignment horizontal="center" vertical="center" wrapText="1"/>
    </xf>
    <xf numFmtId="1" fontId="19" fillId="0" borderId="16" xfId="0" applyNumberFormat="1" applyFont="1" applyBorder="1" applyAlignment="1" applyProtection="1">
      <alignment horizontal="center" vertical="center" wrapText="1"/>
      <protection locked="0"/>
    </xf>
    <xf numFmtId="0" fontId="14" fillId="2" borderId="0" xfId="0" applyNumberFormat="1" applyFont="1" applyFill="1" applyBorder="1" applyAlignment="1" applyProtection="1">
      <alignment horizontal="right"/>
    </xf>
    <xf numFmtId="0" fontId="23" fillId="2" borderId="0" xfId="0" applyFont="1" applyFill="1" applyAlignment="1">
      <alignment horizontal="center"/>
    </xf>
    <xf numFmtId="0" fontId="14" fillId="2" borderId="0" xfId="0" applyNumberFormat="1" applyFont="1" applyFill="1" applyBorder="1" applyAlignment="1" applyProtection="1">
      <alignment horizontal="center"/>
    </xf>
    <xf numFmtId="0" fontId="23" fillId="2" borderId="0" xfId="0" applyFont="1" applyFill="1"/>
    <xf numFmtId="1" fontId="23" fillId="11" borderId="0" xfId="0" applyNumberFormat="1" applyFont="1" applyFill="1" applyBorder="1" applyAlignment="1">
      <alignment horizontal="center"/>
    </xf>
    <xf numFmtId="1" fontId="24" fillId="10" borderId="28" xfId="0" applyNumberFormat="1" applyFont="1" applyFill="1" applyBorder="1" applyAlignment="1">
      <alignment horizontal="center"/>
    </xf>
    <xf numFmtId="1" fontId="23" fillId="13" borderId="0" xfId="0" applyNumberFormat="1" applyFont="1" applyFill="1" applyBorder="1" applyAlignment="1">
      <alignment horizontal="center"/>
    </xf>
    <xf numFmtId="1" fontId="24" fillId="10" borderId="0" xfId="0" applyNumberFormat="1" applyFont="1" applyFill="1" applyBorder="1" applyAlignment="1">
      <alignment horizontal="center"/>
    </xf>
    <xf numFmtId="1" fontId="24" fillId="14" borderId="0" xfId="0" applyNumberFormat="1" applyFont="1" applyFill="1" applyBorder="1" applyAlignment="1">
      <alignment horizontal="center"/>
    </xf>
    <xf numFmtId="1" fontId="24" fillId="14" borderId="28" xfId="0" applyNumberFormat="1" applyFont="1" applyFill="1" applyBorder="1" applyAlignment="1">
      <alignment horizontal="center"/>
    </xf>
    <xf numFmtId="1" fontId="14" fillId="12" borderId="0" xfId="0" applyNumberFormat="1" applyFont="1" applyFill="1" applyBorder="1" applyAlignment="1">
      <alignment horizontal="center"/>
    </xf>
    <xf numFmtId="1" fontId="24" fillId="17" borderId="0" xfId="0" applyNumberFormat="1" applyFont="1" applyFill="1" applyBorder="1" applyAlignment="1">
      <alignment horizontal="center"/>
    </xf>
    <xf numFmtId="1" fontId="24" fillId="16" borderId="0" xfId="0" applyNumberFormat="1" applyFont="1" applyFill="1" applyBorder="1" applyAlignment="1">
      <alignment horizontal="center"/>
    </xf>
    <xf numFmtId="1" fontId="24" fillId="18" borderId="0" xfId="0" applyNumberFormat="1" applyFont="1" applyFill="1" applyBorder="1" applyAlignment="1">
      <alignment horizontal="center"/>
    </xf>
    <xf numFmtId="1" fontId="14" fillId="6" borderId="0" xfId="0" applyNumberFormat="1" applyFont="1" applyFill="1" applyBorder="1" applyAlignment="1">
      <alignment horizontal="center"/>
    </xf>
    <xf numFmtId="1" fontId="24" fillId="16" borderId="28" xfId="0" applyNumberFormat="1" applyFont="1" applyFill="1" applyBorder="1" applyAlignment="1">
      <alignment horizontal="center"/>
    </xf>
    <xf numFmtId="1" fontId="23" fillId="19" borderId="0" xfId="0" applyNumberFormat="1" applyFont="1" applyFill="1" applyAlignment="1">
      <alignment horizontal="center"/>
    </xf>
    <xf numFmtId="1" fontId="14" fillId="4" borderId="0" xfId="0" applyNumberFormat="1" applyFont="1" applyFill="1" applyBorder="1" applyAlignment="1">
      <alignment horizontal="center"/>
    </xf>
    <xf numFmtId="1" fontId="14" fillId="4" borderId="28" xfId="0" applyNumberFormat="1" applyFont="1" applyFill="1" applyBorder="1" applyAlignment="1">
      <alignment horizontal="center"/>
    </xf>
    <xf numFmtId="1" fontId="14" fillId="19" borderId="0" xfId="0" applyNumberFormat="1" applyFont="1" applyFill="1" applyBorder="1" applyAlignment="1">
      <alignment horizontal="center"/>
    </xf>
    <xf numFmtId="1" fontId="14" fillId="19" borderId="28" xfId="0" applyNumberFormat="1" applyFont="1" applyFill="1" applyBorder="1" applyAlignment="1">
      <alignment horizontal="center"/>
    </xf>
    <xf numFmtId="1" fontId="19" fillId="0" borderId="0" xfId="0" applyNumberFormat="1" applyFont="1" applyBorder="1" applyAlignment="1">
      <alignment horizontal="center" vertical="center" wrapText="1"/>
    </xf>
    <xf numFmtId="1" fontId="19" fillId="0" borderId="0" xfId="0" applyNumberFormat="1" applyFont="1" applyBorder="1" applyAlignment="1">
      <alignment vertical="center" wrapText="1"/>
    </xf>
    <xf numFmtId="1" fontId="19" fillId="0" borderId="57" xfId="0" applyNumberFormat="1" applyFont="1" applyBorder="1" applyAlignment="1">
      <alignment horizontal="center" vertical="center" wrapText="1"/>
    </xf>
    <xf numFmtId="1" fontId="19" fillId="0" borderId="58" xfId="0" applyNumberFormat="1" applyFont="1" applyBorder="1" applyAlignment="1">
      <alignment horizontal="center" vertical="center" wrapText="1"/>
    </xf>
    <xf numFmtId="1" fontId="19" fillId="0" borderId="8" xfId="0" applyNumberFormat="1" applyFont="1" applyBorder="1" applyAlignment="1">
      <alignment horizontal="center" vertical="center" wrapText="1"/>
    </xf>
    <xf numFmtId="1" fontId="19" fillId="0" borderId="54" xfId="0" applyNumberFormat="1" applyFont="1" applyBorder="1" applyAlignment="1">
      <alignment horizontal="center" vertical="center" wrapText="1"/>
    </xf>
    <xf numFmtId="1" fontId="19" fillId="0" borderId="55" xfId="0" applyNumberFormat="1" applyFont="1" applyBorder="1" applyAlignment="1">
      <alignment horizontal="center" vertical="center" wrapText="1"/>
    </xf>
    <xf numFmtId="1" fontId="19" fillId="0" borderId="56" xfId="0" applyNumberFormat="1" applyFont="1" applyBorder="1" applyAlignment="1">
      <alignment horizontal="center" vertical="center" wrapText="1"/>
    </xf>
    <xf numFmtId="1" fontId="0" fillId="0" borderId="22" xfId="0" applyNumberFormat="1" applyBorder="1" applyProtection="1">
      <protection locked="0"/>
    </xf>
    <xf numFmtId="0" fontId="13" fillId="0" borderId="59" xfId="0" applyFont="1" applyBorder="1" applyAlignment="1">
      <alignment horizontal="center"/>
    </xf>
    <xf numFmtId="0" fontId="0" fillId="0" borderId="59" xfId="0" applyBorder="1" applyAlignment="1">
      <alignment horizontal="center"/>
    </xf>
    <xf numFmtId="0" fontId="11" fillId="0" borderId="59" xfId="0" applyFont="1" applyBorder="1" applyAlignment="1">
      <alignment horizontal="center"/>
    </xf>
    <xf numFmtId="0" fontId="25" fillId="0" borderId="33" xfId="0" applyFont="1" applyBorder="1" applyAlignment="1">
      <alignment horizontal="right"/>
    </xf>
    <xf numFmtId="0" fontId="25" fillId="0" borderId="33" xfId="0" applyFont="1" applyBorder="1"/>
    <xf numFmtId="0" fontId="8" fillId="0" borderId="33" xfId="0" applyFont="1" applyBorder="1" applyAlignment="1">
      <alignment horizontal="right"/>
    </xf>
    <xf numFmtId="0" fontId="8" fillId="0" borderId="33" xfId="0" applyFont="1" applyBorder="1"/>
    <xf numFmtId="0" fontId="0" fillId="0" borderId="60" xfId="0" applyBorder="1"/>
    <xf numFmtId="0" fontId="0" fillId="0" borderId="61" xfId="0" applyBorder="1"/>
    <xf numFmtId="0" fontId="13" fillId="0" borderId="63" xfId="0" applyFont="1" applyBorder="1" applyAlignment="1">
      <alignment horizontal="center"/>
    </xf>
    <xf numFmtId="0" fontId="11" fillId="0" borderId="63" xfId="0" applyFont="1" applyBorder="1" applyAlignment="1">
      <alignment horizontal="center"/>
    </xf>
    <xf numFmtId="0" fontId="0" fillId="0" borderId="62" xfId="0" applyBorder="1"/>
    <xf numFmtId="0" fontId="0" fillId="0" borderId="9" xfId="0" applyBorder="1"/>
    <xf numFmtId="1" fontId="13" fillId="0" borderId="59" xfId="0" applyNumberFormat="1" applyFont="1" applyBorder="1" applyAlignment="1">
      <alignment horizontal="center"/>
    </xf>
    <xf numFmtId="1" fontId="25" fillId="0" borderId="59" xfId="0" applyNumberFormat="1" applyFont="1" applyBorder="1" applyAlignment="1">
      <alignment horizontal="center"/>
    </xf>
    <xf numFmtId="0" fontId="25" fillId="0" borderId="59" xfId="0" applyFont="1" applyBorder="1" applyAlignment="1">
      <alignment horizontal="center"/>
    </xf>
    <xf numFmtId="1" fontId="0" fillId="0" borderId="0" xfId="0" applyNumberFormat="1" applyBorder="1"/>
    <xf numFmtId="0" fontId="25" fillId="0" borderId="64" xfId="0" applyFont="1" applyBorder="1" applyAlignment="1">
      <alignment horizontal="right"/>
    </xf>
    <xf numFmtId="1" fontId="13" fillId="0" borderId="63" xfId="0" applyNumberFormat="1" applyFont="1" applyBorder="1" applyAlignment="1">
      <alignment horizontal="center"/>
    </xf>
    <xf numFmtId="0" fontId="25" fillId="0" borderId="64" xfId="0" applyFont="1" applyBorder="1"/>
    <xf numFmtId="0" fontId="13" fillId="0" borderId="64" xfId="0" applyFont="1" applyBorder="1"/>
    <xf numFmtId="0" fontId="13" fillId="0" borderId="60" xfId="0" applyFont="1" applyBorder="1"/>
    <xf numFmtId="0" fontId="13" fillId="0" borderId="61" xfId="0" applyFont="1" applyBorder="1"/>
    <xf numFmtId="1" fontId="13" fillId="0" borderId="61" xfId="0" applyNumberFormat="1" applyFont="1" applyBorder="1"/>
    <xf numFmtId="0" fontId="13" fillId="0" borderId="62" xfId="0" applyFont="1" applyBorder="1"/>
    <xf numFmtId="0" fontId="20" fillId="0" borderId="66" xfId="0" applyFont="1" applyBorder="1" applyAlignment="1">
      <alignment vertical="center"/>
    </xf>
    <xf numFmtId="0" fontId="0" fillId="0" borderId="66" xfId="0" applyBorder="1" applyAlignment="1">
      <alignment horizontal="center" vertical="center"/>
    </xf>
    <xf numFmtId="0" fontId="0" fillId="0" borderId="66" xfId="0" applyBorder="1"/>
    <xf numFmtId="49" fontId="21" fillId="0" borderId="66" xfId="0" applyNumberFormat="1" applyFont="1" applyBorder="1" applyAlignment="1">
      <alignment vertical="center" wrapText="1"/>
    </xf>
    <xf numFmtId="0" fontId="13" fillId="0" borderId="66" xfId="0" applyFont="1" applyBorder="1"/>
    <xf numFmtId="49" fontId="21" fillId="0" borderId="67" xfId="0" applyNumberFormat="1" applyFont="1" applyBorder="1" applyAlignment="1">
      <alignment horizontal="left" vertical="top" wrapText="1"/>
    </xf>
    <xf numFmtId="0" fontId="0" fillId="0" borderId="67" xfId="0" applyBorder="1"/>
    <xf numFmtId="0" fontId="8" fillId="0" borderId="68" xfId="0" applyFont="1" applyBorder="1" applyAlignment="1">
      <alignment horizontal="center" vertical="center"/>
    </xf>
    <xf numFmtId="0" fontId="19" fillId="0" borderId="70" xfId="0" applyFont="1" applyBorder="1" applyAlignment="1">
      <alignment vertical="center"/>
    </xf>
    <xf numFmtId="0" fontId="0" fillId="0" borderId="70" xfId="0" applyBorder="1" applyAlignment="1">
      <alignment horizontal="center" vertical="center"/>
    </xf>
    <xf numFmtId="0" fontId="0" fillId="0" borderId="70" xfId="0" applyBorder="1"/>
    <xf numFmtId="0" fontId="0" fillId="0" borderId="71" xfId="0" applyBorder="1"/>
    <xf numFmtId="0" fontId="0" fillId="0" borderId="72" xfId="0" applyBorder="1"/>
    <xf numFmtId="0" fontId="0" fillId="0" borderId="72" xfId="0" applyBorder="1" applyAlignment="1">
      <alignment horizontal="center" vertical="center"/>
    </xf>
    <xf numFmtId="0" fontId="0" fillId="0" borderId="73" xfId="0" applyBorder="1"/>
    <xf numFmtId="1" fontId="19" fillId="0" borderId="20" xfId="0" applyNumberFormat="1" applyFont="1" applyBorder="1" applyAlignment="1" applyProtection="1">
      <alignment horizontal="center" vertical="center" wrapText="1"/>
      <protection locked="0"/>
    </xf>
    <xf numFmtId="1" fontId="19" fillId="0" borderId="21" xfId="0" applyNumberFormat="1" applyFont="1" applyBorder="1" applyAlignment="1" applyProtection="1">
      <alignment horizontal="center" vertical="center" wrapText="1"/>
      <protection locked="0"/>
    </xf>
    <xf numFmtId="1" fontId="14" fillId="4" borderId="0" xfId="0" applyNumberFormat="1" applyFont="1" applyFill="1" applyBorder="1" applyAlignment="1">
      <alignment horizontal="center" textRotation="90"/>
    </xf>
    <xf numFmtId="1" fontId="14" fillId="20" borderId="0" xfId="0" applyNumberFormat="1" applyFont="1" applyFill="1" applyBorder="1" applyAlignment="1">
      <alignment horizontal="center" textRotation="90"/>
    </xf>
    <xf numFmtId="1" fontId="14" fillId="19" borderId="0" xfId="0" applyNumberFormat="1" applyFont="1" applyFill="1" applyBorder="1" applyAlignment="1" applyProtection="1">
      <alignment horizontal="center" textRotation="90"/>
    </xf>
    <xf numFmtId="1" fontId="28" fillId="15" borderId="0" xfId="0" applyNumberFormat="1" applyFont="1" applyFill="1" applyBorder="1" applyAlignment="1">
      <alignment horizontal="center"/>
    </xf>
    <xf numFmtId="1" fontId="28" fillId="15" borderId="28" xfId="0" applyNumberFormat="1" applyFont="1" applyFill="1" applyBorder="1" applyAlignment="1">
      <alignment horizontal="center"/>
    </xf>
    <xf numFmtId="1" fontId="14" fillId="4" borderId="0" xfId="0" applyNumberFormat="1" applyFont="1" applyFill="1" applyBorder="1" applyAlignment="1">
      <alignment textRotation="90"/>
    </xf>
    <xf numFmtId="1" fontId="14" fillId="19" borderId="0" xfId="0" applyNumberFormat="1" applyFont="1" applyFill="1" applyBorder="1" applyAlignment="1" applyProtection="1">
      <alignment textRotation="90"/>
    </xf>
    <xf numFmtId="0" fontId="0" fillId="0" borderId="74" xfId="0" applyBorder="1"/>
    <xf numFmtId="1" fontId="23" fillId="22" borderId="0" xfId="0" applyNumberFormat="1" applyFont="1" applyFill="1" applyBorder="1" applyAlignment="1">
      <alignment horizontal="center"/>
    </xf>
    <xf numFmtId="1" fontId="24" fillId="22" borderId="0" xfId="0" applyNumberFormat="1" applyFont="1" applyFill="1" applyBorder="1" applyAlignment="1">
      <alignment horizontal="center"/>
    </xf>
    <xf numFmtId="1" fontId="26" fillId="22" borderId="0" xfId="0" applyNumberFormat="1" applyFont="1" applyFill="1" applyBorder="1" applyAlignment="1">
      <alignment horizontal="center"/>
    </xf>
    <xf numFmtId="1" fontId="27" fillId="22" borderId="0" xfId="0" applyNumberFormat="1" applyFont="1" applyFill="1" applyBorder="1" applyAlignment="1">
      <alignment horizontal="center"/>
    </xf>
    <xf numFmtId="0" fontId="29" fillId="0" borderId="0" xfId="0" applyFont="1" applyAlignment="1">
      <alignment horizontal="center" vertical="center"/>
    </xf>
    <xf numFmtId="1" fontId="0" fillId="21" borderId="0" xfId="0" applyNumberFormat="1" applyFill="1" applyAlignment="1" applyProtection="1">
      <alignment horizontal="center"/>
    </xf>
    <xf numFmtId="1" fontId="19" fillId="0" borderId="22" xfId="0" applyNumberFormat="1" applyFont="1" applyBorder="1" applyAlignment="1" applyProtection="1">
      <alignment horizontal="center" vertical="center" wrapText="1"/>
      <protection locked="0"/>
    </xf>
    <xf numFmtId="0" fontId="8" fillId="0" borderId="53" xfId="0" applyFont="1" applyBorder="1" applyAlignment="1"/>
    <xf numFmtId="0" fontId="8" fillId="0" borderId="54" xfId="0" applyFont="1" applyBorder="1" applyAlignment="1"/>
    <xf numFmtId="0" fontId="8" fillId="0" borderId="27" xfId="0" applyFont="1" applyBorder="1" applyAlignment="1"/>
    <xf numFmtId="0" fontId="8" fillId="0" borderId="1" xfId="0" applyFont="1" applyBorder="1" applyAlignment="1"/>
    <xf numFmtId="0" fontId="8" fillId="0" borderId="0" xfId="0" applyFont="1" applyBorder="1" applyAlignment="1"/>
    <xf numFmtId="0" fontId="8" fillId="0" borderId="2" xfId="0" applyFont="1" applyBorder="1" applyAlignment="1"/>
    <xf numFmtId="49" fontId="30" fillId="0" borderId="66" xfId="0" applyNumberFormat="1" applyFont="1" applyBorder="1" applyAlignment="1">
      <alignment vertical="center" wrapText="1"/>
    </xf>
    <xf numFmtId="0" fontId="11" fillId="0" borderId="66" xfId="0" applyFont="1" applyBorder="1"/>
    <xf numFmtId="0" fontId="19" fillId="0" borderId="16" xfId="0" applyFont="1" applyBorder="1" applyAlignment="1" applyProtection="1">
      <alignment horizontal="left" vertical="center" wrapText="1"/>
      <protection locked="0"/>
    </xf>
    <xf numFmtId="1" fontId="19" fillId="0" borderId="54" xfId="0" applyNumberFormat="1" applyFont="1" applyBorder="1" applyAlignment="1">
      <alignment horizontal="left" vertical="center" wrapText="1"/>
    </xf>
    <xf numFmtId="0" fontId="13" fillId="0" borderId="71" xfId="0" applyFont="1" applyBorder="1"/>
    <xf numFmtId="0" fontId="0" fillId="0" borderId="75" xfId="0" applyBorder="1"/>
    <xf numFmtId="0" fontId="13" fillId="0" borderId="66" xfId="1" applyFont="1" applyBorder="1"/>
    <xf numFmtId="0" fontId="13" fillId="0" borderId="76" xfId="0" applyFont="1" applyFill="1" applyBorder="1"/>
    <xf numFmtId="0" fontId="15" fillId="7" borderId="10" xfId="0" applyFont="1" applyFill="1" applyBorder="1" applyAlignment="1"/>
    <xf numFmtId="0" fontId="15" fillId="0" borderId="3" xfId="0" applyFont="1" applyBorder="1" applyAlignment="1"/>
    <xf numFmtId="0" fontId="15"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5" fillId="7" borderId="1" xfId="0" applyFont="1" applyFill="1" applyBorder="1" applyAlignment="1"/>
    <xf numFmtId="0" fontId="15" fillId="0" borderId="0" xfId="0" applyFont="1" applyAlignment="1"/>
    <xf numFmtId="0" fontId="15" fillId="0" borderId="2" xfId="0" applyFont="1" applyBorder="1" applyAlignment="1"/>
    <xf numFmtId="0" fontId="15" fillId="7" borderId="1" xfId="0" applyFont="1" applyFill="1" applyBorder="1" applyAlignment="1">
      <alignment vertical="top" wrapText="1"/>
    </xf>
    <xf numFmtId="0" fontId="15" fillId="0" borderId="0" xfId="0" applyFont="1" applyAlignment="1">
      <alignment vertical="top" wrapText="1"/>
    </xf>
    <xf numFmtId="0" fontId="15" fillId="0" borderId="2" xfId="0" applyFont="1" applyBorder="1" applyAlignment="1">
      <alignment vertical="top" wrapText="1"/>
    </xf>
    <xf numFmtId="0" fontId="8" fillId="0" borderId="20" xfId="0" applyFont="1" applyBorder="1" applyAlignment="1">
      <alignment horizontal="center" vertical="center"/>
    </xf>
    <xf numFmtId="0" fontId="8" fillId="0" borderId="22" xfId="0" applyFont="1" applyBorder="1" applyAlignment="1">
      <alignment horizontal="center" vertical="center"/>
    </xf>
    <xf numFmtId="0" fontId="8" fillId="0" borderId="21" xfId="0" applyFont="1" applyBorder="1" applyAlignment="1">
      <alignment horizontal="center" vertical="center"/>
    </xf>
    <xf numFmtId="0" fontId="8" fillId="0" borderId="55" xfId="0" applyFont="1" applyBorder="1" applyAlignment="1">
      <alignment horizontal="center" vertical="center"/>
    </xf>
    <xf numFmtId="0" fontId="8" fillId="0" borderId="54" xfId="0" applyFont="1" applyBorder="1" applyAlignment="1">
      <alignment horizontal="center" vertical="center"/>
    </xf>
    <xf numFmtId="0" fontId="8" fillId="0" borderId="56" xfId="0" applyFont="1" applyBorder="1" applyAlignment="1">
      <alignment horizontal="center" vertical="center"/>
    </xf>
    <xf numFmtId="1" fontId="19" fillId="0" borderId="20" xfId="0" applyNumberFormat="1" applyFont="1" applyBorder="1" applyAlignment="1">
      <alignment horizontal="right" vertical="center" wrapText="1"/>
    </xf>
    <xf numFmtId="1" fontId="19" fillId="0" borderId="22" xfId="0" applyNumberFormat="1" applyFont="1" applyBorder="1" applyAlignment="1">
      <alignment horizontal="right" vertical="center" wrapText="1"/>
    </xf>
    <xf numFmtId="1" fontId="19" fillId="0" borderId="0" xfId="0" applyNumberFormat="1" applyFont="1" applyBorder="1" applyAlignment="1">
      <alignment horizontal="right" vertical="center" wrapText="1"/>
    </xf>
    <xf numFmtId="49" fontId="21" fillId="0" borderId="66" xfId="0" applyNumberFormat="1" applyFont="1" applyBorder="1" applyAlignment="1">
      <alignment horizontal="left" vertical="top" wrapText="1"/>
    </xf>
    <xf numFmtId="0" fontId="8" fillId="0" borderId="65" xfId="0" applyFont="1" applyBorder="1" applyAlignment="1">
      <alignment horizontal="center" vertical="center"/>
    </xf>
    <xf numFmtId="0" fontId="8" fillId="0" borderId="0" xfId="0" applyFont="1" applyBorder="1" applyAlignment="1">
      <alignment horizontal="center" vertical="center"/>
    </xf>
    <xf numFmtId="0" fontId="8" fillId="0" borderId="69" xfId="0" applyFont="1" applyBorder="1" applyAlignment="1">
      <alignment horizontal="center" vertical="center"/>
    </xf>
    <xf numFmtId="1" fontId="19" fillId="0" borderId="22" xfId="0" applyNumberFormat="1" applyFont="1" applyBorder="1" applyAlignment="1">
      <alignment horizontal="center" vertical="center" wrapText="1"/>
    </xf>
    <xf numFmtId="1" fontId="19" fillId="0" borderId="21" xfId="0" applyNumberFormat="1" applyFont="1" applyBorder="1" applyAlignment="1">
      <alignment horizontal="center" vertical="center" wrapText="1"/>
    </xf>
    <xf numFmtId="0" fontId="8" fillId="0" borderId="20" xfId="0" applyFont="1" applyBorder="1" applyAlignment="1">
      <alignment horizontal="center" vertical="top"/>
    </xf>
    <xf numFmtId="0" fontId="8" fillId="0" borderId="23" xfId="0" applyFont="1" applyBorder="1" applyAlignment="1">
      <alignment horizontal="center" vertical="top"/>
    </xf>
    <xf numFmtId="0" fontId="8" fillId="0" borderId="21" xfId="0" applyFont="1" applyBorder="1" applyAlignment="1">
      <alignment horizontal="center" vertical="top"/>
    </xf>
    <xf numFmtId="0" fontId="0" fillId="0" borderId="24" xfId="0" applyBorder="1" applyAlignment="1" applyProtection="1">
      <protection locked="0"/>
    </xf>
    <xf numFmtId="0" fontId="0" fillId="0" borderId="25" xfId="0" applyBorder="1" applyAlignment="1" applyProtection="1">
      <protection locked="0"/>
    </xf>
    <xf numFmtId="0" fontId="8" fillId="0" borderId="53" xfId="0" applyFont="1" applyBorder="1" applyAlignment="1">
      <alignment horizontal="center"/>
    </xf>
    <xf numFmtId="0" fontId="8" fillId="0" borderId="54" xfId="0" applyFont="1" applyBorder="1" applyAlignment="1">
      <alignment horizontal="center"/>
    </xf>
    <xf numFmtId="0" fontId="8" fillId="0" borderId="27" xfId="0" applyFont="1" applyBorder="1" applyAlignment="1">
      <alignment horizontal="center"/>
    </xf>
    <xf numFmtId="0" fontId="8" fillId="0" borderId="1" xfId="0" applyFont="1" applyBorder="1" applyAlignment="1">
      <alignment horizontal="center"/>
    </xf>
    <xf numFmtId="0" fontId="8" fillId="0" borderId="0" xfId="0" applyFont="1" applyBorder="1" applyAlignment="1">
      <alignment horizontal="center"/>
    </xf>
    <xf numFmtId="0" fontId="8" fillId="0" borderId="2" xfId="0"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9" xfId="0" applyFont="1" applyBorder="1" applyAlignment="1">
      <alignment horizontal="center"/>
    </xf>
    <xf numFmtId="1" fontId="8" fillId="0" borderId="20" xfId="0" applyNumberFormat="1" applyFont="1" applyBorder="1" applyAlignment="1">
      <alignment horizontal="center" vertical="top"/>
    </xf>
    <xf numFmtId="1" fontId="8" fillId="0" borderId="21" xfId="0" applyNumberFormat="1" applyFont="1" applyBorder="1" applyAlignment="1">
      <alignment horizontal="center" vertical="top"/>
    </xf>
    <xf numFmtId="1" fontId="14" fillId="12" borderId="0" xfId="0" applyNumberFormat="1" applyFont="1" applyFill="1" applyBorder="1" applyAlignment="1">
      <alignment horizontal="center" textRotation="90"/>
    </xf>
    <xf numFmtId="1" fontId="14" fillId="6" borderId="0" xfId="0" applyNumberFormat="1" applyFont="1" applyFill="1" applyBorder="1" applyAlignment="1">
      <alignment horizontal="center" textRotation="90"/>
    </xf>
    <xf numFmtId="1" fontId="14" fillId="20" borderId="0" xfId="0" applyNumberFormat="1" applyFont="1" applyFill="1" applyBorder="1" applyAlignment="1">
      <alignment horizontal="center" textRotation="90"/>
    </xf>
  </cellXfs>
  <cellStyles count="2">
    <cellStyle name="Standaard" xfId="0" builtinId="0"/>
    <cellStyle name="Standaard 2" xfId="1"/>
  </cellStyles>
  <dxfs count="690">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dxf>
    <dxf>
      <font>
        <condense val="0"/>
        <extend val="0"/>
        <color indexed="9"/>
      </font>
      <fill>
        <patternFill>
          <bgColor indexed="9"/>
        </patternFill>
      </fill>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99FF99"/>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profiel'!$AE$11:$AE$19</c:f>
              <c:strCache>
                <c:ptCount val="9"/>
                <c:pt idx="0">
                  <c:v>E3</c:v>
                </c:pt>
                <c:pt idx="1">
                  <c:v>M4</c:v>
                </c:pt>
                <c:pt idx="2">
                  <c:v>E4</c:v>
                </c:pt>
                <c:pt idx="3">
                  <c:v>M5</c:v>
                </c:pt>
                <c:pt idx="4">
                  <c:v>E5</c:v>
                </c:pt>
                <c:pt idx="5">
                  <c:v>M6</c:v>
                </c:pt>
                <c:pt idx="6">
                  <c:v>E6</c:v>
                </c:pt>
                <c:pt idx="7">
                  <c:v>M7</c:v>
                </c:pt>
                <c:pt idx="8">
                  <c:v>M8</c:v>
                </c:pt>
              </c:strCache>
            </c:strRef>
          </c:cat>
          <c:val>
            <c:numRef>
              <c:f>('Result. ond profiel'!$E$8,'Result. ond profiel'!$H$8,'Result. ond profiel'!$K$8,'Result. ond profiel'!$O$8,'Result. ond profiel'!$R$8,'Result. ond profiel'!$V$8,'Result. ond profiel'!$Z$8,'Result. ond profiel'!$AC$8,'Result. ond profiel'!$AF$8)</c:f>
              <c:numCache>
                <c:formatCode>0</c:formatCode>
                <c:ptCount val="9"/>
                <c:pt idx="0">
                  <c:v>#N/A</c:v>
                </c:pt>
                <c:pt idx="1">
                  <c:v>#N/A</c:v>
                </c:pt>
                <c:pt idx="2">
                  <c:v>#N/A</c:v>
                </c:pt>
                <c:pt idx="3">
                  <c:v>#N/A</c:v>
                </c:pt>
                <c:pt idx="4">
                  <c:v>#N/A</c:v>
                </c:pt>
                <c:pt idx="5">
                  <c:v>#N/A</c:v>
                </c:pt>
                <c:pt idx="6">
                  <c:v>#N/A</c:v>
                </c:pt>
                <c:pt idx="7">
                  <c:v>#N/A</c:v>
                </c:pt>
                <c:pt idx="8">
                  <c:v>#N/A</c:v>
                </c:pt>
              </c:numCache>
            </c:numRef>
          </c:val>
          <c:smooth val="0"/>
          <c:extLst>
            <c:ext xmlns:c16="http://schemas.microsoft.com/office/drawing/2014/chart" uri="{C3380CC4-5D6E-409C-BE32-E72D297353CC}">
              <c16:uniqueId val="{00000001-A39F-4782-A1C8-BE2F47848F94}"/>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profiel'!$AE$11:$AE$19</c:f>
              <c:strCache>
                <c:ptCount val="9"/>
                <c:pt idx="0">
                  <c:v>E3</c:v>
                </c:pt>
                <c:pt idx="1">
                  <c:v>M4</c:v>
                </c:pt>
                <c:pt idx="2">
                  <c:v>E4</c:v>
                </c:pt>
                <c:pt idx="3">
                  <c:v>M5</c:v>
                </c:pt>
                <c:pt idx="4">
                  <c:v>E5</c:v>
                </c:pt>
                <c:pt idx="5">
                  <c:v>M6</c:v>
                </c:pt>
                <c:pt idx="6">
                  <c:v>E6</c:v>
                </c:pt>
                <c:pt idx="7">
                  <c:v>M7</c:v>
                </c:pt>
                <c:pt idx="8">
                  <c:v>M8</c:v>
                </c:pt>
              </c:strCache>
            </c:strRef>
          </c:cat>
          <c:val>
            <c:numRef>
              <c:f>('Result. ond profiel'!$C$8,'Result. ond profiel'!$F$8,'Result. ond profiel'!$I$8,'Result. ond profiel'!$L$8,'Result. ond profiel'!$P$8,'Result. ond profiel'!$S$8,'Result. ond profiel'!$W$8,'Result. ond profiel'!$AA$8,'Result. ond profiel'!$AD$8)</c:f>
              <c:numCache>
                <c:formatCode>0</c:formatCode>
                <c:ptCount val="9"/>
                <c:pt idx="0">
                  <c:v>#N/A</c:v>
                </c:pt>
                <c:pt idx="1">
                  <c:v>#N/A</c:v>
                </c:pt>
                <c:pt idx="2">
                  <c:v>#N/A</c:v>
                </c:pt>
                <c:pt idx="3">
                  <c:v>#N/A</c:v>
                </c:pt>
                <c:pt idx="4">
                  <c:v>#N/A</c:v>
                </c:pt>
                <c:pt idx="5">
                  <c:v>#N/A</c:v>
                </c:pt>
                <c:pt idx="6">
                  <c:v>#N/A</c:v>
                </c:pt>
                <c:pt idx="7">
                  <c:v>#N/A</c:v>
                </c:pt>
                <c:pt idx="8">
                  <c:v>#N/A</c:v>
                </c:pt>
              </c:numCache>
            </c:numRef>
          </c:val>
          <c:smooth val="0"/>
          <c:extLst>
            <c:ext xmlns:c16="http://schemas.microsoft.com/office/drawing/2014/chart" uri="{C3380CC4-5D6E-409C-BE32-E72D297353CC}">
              <c16:uniqueId val="{00000004-A39F-4782-A1C8-BE2F47848F94}"/>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profiel'!$AE$11:$AE$19</c:f>
              <c:strCache>
                <c:ptCount val="9"/>
                <c:pt idx="0">
                  <c:v>E3</c:v>
                </c:pt>
                <c:pt idx="1">
                  <c:v>M4</c:v>
                </c:pt>
                <c:pt idx="2">
                  <c:v>E4</c:v>
                </c:pt>
                <c:pt idx="3">
                  <c:v>M5</c:v>
                </c:pt>
                <c:pt idx="4">
                  <c:v>E5</c:v>
                </c:pt>
                <c:pt idx="5">
                  <c:v>M6</c:v>
                </c:pt>
                <c:pt idx="6">
                  <c:v>E6</c:v>
                </c:pt>
                <c:pt idx="7">
                  <c:v>M7</c:v>
                </c:pt>
                <c:pt idx="8">
                  <c:v>M8</c:v>
                </c:pt>
              </c:strCache>
            </c:strRef>
          </c:cat>
          <c:val>
            <c:numRef>
              <c:f>'Result. ond profiel'!$AI$13:$AI$21</c:f>
              <c:numCache>
                <c:formatCode>General</c:formatCode>
                <c:ptCount val="9"/>
                <c:pt idx="0">
                  <c:v>213</c:v>
                </c:pt>
                <c:pt idx="1">
                  <c:v>213</c:v>
                </c:pt>
                <c:pt idx="2">
                  <c:v>213</c:v>
                </c:pt>
                <c:pt idx="3">
                  <c:v>213</c:v>
                </c:pt>
                <c:pt idx="4">
                  <c:v>213</c:v>
                </c:pt>
                <c:pt idx="5">
                  <c:v>213</c:v>
                </c:pt>
                <c:pt idx="6">
                  <c:v>213</c:v>
                </c:pt>
                <c:pt idx="7">
                  <c:v>213</c:v>
                </c:pt>
                <c:pt idx="8">
                  <c:v>213</c:v>
                </c:pt>
              </c:numCache>
            </c:numRef>
          </c:val>
          <c:smooth val="0"/>
          <c:extLst>
            <c:ext xmlns:c16="http://schemas.microsoft.com/office/drawing/2014/chart" uri="{C3380CC4-5D6E-409C-BE32-E72D297353CC}">
              <c16:uniqueId val="{00000000-A39F-4782-A1C8-BE2F47848F94}"/>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profiel'!$AE$11:$AE$19</c:f>
              <c:strCache>
                <c:ptCount val="9"/>
                <c:pt idx="0">
                  <c:v>E3</c:v>
                </c:pt>
                <c:pt idx="1">
                  <c:v>M4</c:v>
                </c:pt>
                <c:pt idx="2">
                  <c:v>E4</c:v>
                </c:pt>
                <c:pt idx="3">
                  <c:v>M5</c:v>
                </c:pt>
                <c:pt idx="4">
                  <c:v>E5</c:v>
                </c:pt>
                <c:pt idx="5">
                  <c:v>M6</c:v>
                </c:pt>
                <c:pt idx="6">
                  <c:v>E6</c:v>
                </c:pt>
                <c:pt idx="7">
                  <c:v>M7</c:v>
                </c:pt>
                <c:pt idx="8">
                  <c:v>M8</c:v>
                </c:pt>
              </c:strCache>
            </c:strRef>
          </c:cat>
          <c:val>
            <c:numRef>
              <c:f>'Result. ond profiel'!$AH$13:$AH$21</c:f>
              <c:numCache>
                <c:formatCode>General</c:formatCode>
                <c:ptCount val="9"/>
                <c:pt idx="0">
                  <c:v>187</c:v>
                </c:pt>
                <c:pt idx="1">
                  <c:v>187</c:v>
                </c:pt>
                <c:pt idx="2">
                  <c:v>187</c:v>
                </c:pt>
                <c:pt idx="3">
                  <c:v>187</c:v>
                </c:pt>
                <c:pt idx="4">
                  <c:v>187</c:v>
                </c:pt>
                <c:pt idx="5">
                  <c:v>187</c:v>
                </c:pt>
                <c:pt idx="6">
                  <c:v>187</c:v>
                </c:pt>
                <c:pt idx="7">
                  <c:v>187</c:v>
                </c:pt>
                <c:pt idx="8">
                  <c:v>187</c:v>
                </c:pt>
              </c:numCache>
            </c:numRef>
          </c:val>
          <c:smooth val="0"/>
          <c:extLst>
            <c:ext xmlns:c16="http://schemas.microsoft.com/office/drawing/2014/chart" uri="{C3380CC4-5D6E-409C-BE32-E72D297353CC}">
              <c16:uniqueId val="{00000003-A39F-4782-A1C8-BE2F47848F94}"/>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profiel'!$AE$11:$AE$19</c:f>
              <c:strCache>
                <c:ptCount val="9"/>
                <c:pt idx="0">
                  <c:v>E3</c:v>
                </c:pt>
                <c:pt idx="1">
                  <c:v>M4</c:v>
                </c:pt>
                <c:pt idx="2">
                  <c:v>E4</c:v>
                </c:pt>
                <c:pt idx="3">
                  <c:v>M5</c:v>
                </c:pt>
                <c:pt idx="4">
                  <c:v>E5</c:v>
                </c:pt>
                <c:pt idx="5">
                  <c:v>M6</c:v>
                </c:pt>
                <c:pt idx="6">
                  <c:v>E6</c:v>
                </c:pt>
                <c:pt idx="7">
                  <c:v>M7</c:v>
                </c:pt>
                <c:pt idx="8">
                  <c:v>M8</c:v>
                </c:pt>
              </c:strCache>
            </c:strRef>
          </c:cat>
          <c:val>
            <c:numRef>
              <c:f>('Result. ond profiel'!$E$9,'Result. ond profiel'!$H$9,'Result. ond profiel'!$K$9,'Result. ond profiel'!$O$9,'Result. ond profiel'!$R$9,'Result. ond profiel'!$V$9,'Result. ond profiel'!$Z$9,'Result. ond profiel'!$AC$9,'Result. ond profiel'!$AF$9)</c:f>
              <c:numCache>
                <c:formatCode>0</c:formatCode>
                <c:ptCount val="9"/>
              </c:numCache>
            </c:numRef>
          </c:val>
          <c:smooth val="0"/>
          <c:extLst>
            <c:ext xmlns:c16="http://schemas.microsoft.com/office/drawing/2014/chart" uri="{C3380CC4-5D6E-409C-BE32-E72D297353CC}">
              <c16:uniqueId val="{00000002-A39F-4782-A1C8-BE2F47848F94}"/>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profiel'!$AE$11:$AE$19</c:f>
              <c:strCache>
                <c:ptCount val="9"/>
                <c:pt idx="0">
                  <c:v>E3</c:v>
                </c:pt>
                <c:pt idx="1">
                  <c:v>M4</c:v>
                </c:pt>
                <c:pt idx="2">
                  <c:v>E4</c:v>
                </c:pt>
                <c:pt idx="3">
                  <c:v>M5</c:v>
                </c:pt>
                <c:pt idx="4">
                  <c:v>E5</c:v>
                </c:pt>
                <c:pt idx="5">
                  <c:v>M6</c:v>
                </c:pt>
                <c:pt idx="6">
                  <c:v>E6</c:v>
                </c:pt>
                <c:pt idx="7">
                  <c:v>M7</c:v>
                </c:pt>
                <c:pt idx="8">
                  <c:v>M8</c:v>
                </c:pt>
              </c:strCache>
            </c:strRef>
          </c:cat>
          <c:val>
            <c:numRef>
              <c:f>('Result. ond profiel'!$C$9,'Result. ond profiel'!$F$9,'Result. ond profiel'!$I$9,'Result. ond profiel'!$L$9,'Result. ond profiel'!$P$9,'Result. ond profiel'!$S$9,'Result. ond profiel'!$W$9,'Result. ond profiel'!$AA$9,'Result. ond profiel'!$AD$9)</c:f>
              <c:numCache>
                <c:formatCode>0</c:formatCode>
                <c:ptCount val="9"/>
              </c:numCache>
            </c:numRef>
          </c:val>
          <c:smooth val="0"/>
          <c:extLst>
            <c:ext xmlns:c16="http://schemas.microsoft.com/office/drawing/2014/chart" uri="{C3380CC4-5D6E-409C-BE32-E72D297353CC}">
              <c16:uniqueId val="{00000005-A39F-4782-A1C8-BE2F47848F94}"/>
            </c:ext>
          </c:extLst>
        </c:ser>
        <c:dLbls>
          <c:dLblPos val="ctr"/>
          <c:showLegendKey val="0"/>
          <c:showVal val="1"/>
          <c:showCatName val="0"/>
          <c:showSerName val="0"/>
          <c:showPercent val="0"/>
          <c:showBubbleSize val="0"/>
        </c:dLbls>
        <c:marker val="1"/>
        <c:smooth val="0"/>
        <c:axId val="185014744"/>
        <c:axId val="64156152"/>
      </c:lineChart>
      <c:catAx>
        <c:axId val="18501474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64156152"/>
        <c:crosses val="autoZero"/>
        <c:auto val="0"/>
        <c:lblAlgn val="ctr"/>
        <c:lblOffset val="100"/>
        <c:noMultiLvlLbl val="0"/>
      </c:catAx>
      <c:valAx>
        <c:axId val="64156152"/>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185014744"/>
        <c:crosses val="autoZero"/>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strCache>
            </c:strRef>
          </c:tx>
          <c:invertIfNegative val="0"/>
          <c:cat>
            <c:numRef>
              <c:f>'Schooloverzicht OC'!$A$6:$A$8</c:f>
              <c:numCache>
                <c:formatCode>General</c:formatCode>
                <c:ptCount val="3"/>
              </c:numCache>
            </c:numRef>
          </c:cat>
          <c:val>
            <c:numRef>
              <c:f>'Schooloverzicht OC'!$D$6:$D$8</c:f>
              <c:numCache>
                <c:formatCode>General</c:formatCode>
                <c:ptCount val="3"/>
              </c:numCache>
            </c:numRef>
          </c:val>
          <c:extLst>
            <c:ext xmlns:c16="http://schemas.microsoft.com/office/drawing/2014/chart" uri="{C3380CC4-5D6E-409C-BE32-E72D297353CC}">
              <c16:uniqueId val="{00000000-F153-459F-B58B-8126B4707C21}"/>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F153-459F-B58B-8126B4707C21}"/>
            </c:ext>
          </c:extLst>
        </c:ser>
        <c:ser>
          <c:idx val="0"/>
          <c:order val="2"/>
          <c:tx>
            <c:strRef>
              <c:f>'Schooloverzicht OC'!$A$10</c:f>
              <c:strCache>
                <c:ptCount val="1"/>
                <c:pt idx="0">
                  <c:v>M4</c:v>
                </c:pt>
              </c:strCache>
            </c:strRef>
          </c:tx>
          <c:invertIfNegative val="0"/>
          <c:cat>
            <c:numRef>
              <c:f>'Schooloverzicht OC'!$A$6:$A$8</c:f>
              <c:numCache>
                <c:formatCode>General</c:formatCode>
                <c:ptCount val="3"/>
              </c:numCache>
            </c:num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F153-459F-B58B-8126B4707C21}"/>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F153-459F-B58B-8126B4707C21}"/>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F153-459F-B58B-8126B4707C21}"/>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F153-459F-B58B-8126B4707C21}"/>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F153-459F-B58B-8126B4707C21}"/>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F153-459F-B58B-8126B4707C21}"/>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F153-459F-B58B-8126B4707C21}"/>
            </c:ext>
          </c:extLst>
        </c:ser>
        <c:ser>
          <c:idx val="10"/>
          <c:order val="9"/>
          <c:tx>
            <c:strRef>
              <c:f>'Schooloverzicht OC'!$I$25</c:f>
              <c:strCache>
                <c:ptCount val="1"/>
                <c:pt idx="0">
                  <c:v>B8</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F153-459F-B58B-8126B4707C21}"/>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F153-459F-B58B-8126B4707C21}"/>
            </c:ext>
          </c:extLst>
        </c:ser>
        <c:dLbls>
          <c:showLegendKey val="0"/>
          <c:showVal val="0"/>
          <c:showCatName val="0"/>
          <c:showSerName val="0"/>
          <c:showPercent val="0"/>
          <c:showBubbleSize val="0"/>
        </c:dLbls>
        <c:gapWidth val="150"/>
        <c:axId val="202445752"/>
        <c:axId val="202450232"/>
      </c:barChart>
      <c:catAx>
        <c:axId val="202445752"/>
        <c:scaling>
          <c:orientation val="minMax"/>
        </c:scaling>
        <c:delete val="0"/>
        <c:axPos val="b"/>
        <c:numFmt formatCode="General" sourceLinked="1"/>
        <c:majorTickMark val="none"/>
        <c:minorTickMark val="none"/>
        <c:tickLblPos val="nextTo"/>
        <c:crossAx val="202450232"/>
        <c:crosses val="autoZero"/>
        <c:auto val="1"/>
        <c:lblAlgn val="ctr"/>
        <c:lblOffset val="100"/>
        <c:noMultiLvlLbl val="0"/>
      </c:catAx>
      <c:valAx>
        <c:axId val="202450232"/>
        <c:scaling>
          <c:orientation val="minMax"/>
          <c:max val="230"/>
          <c:min val="170"/>
        </c:scaling>
        <c:delete val="0"/>
        <c:axPos val="l"/>
        <c:majorGridlines/>
        <c:numFmt formatCode="General" sourceLinked="1"/>
        <c:majorTickMark val="none"/>
        <c:minorTickMark val="none"/>
        <c:tickLblPos val="nextTo"/>
        <c:crossAx val="202445752"/>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238124</xdr:colOff>
      <xdr:row>11</xdr:row>
      <xdr:rowOff>61911</xdr:rowOff>
    </xdr:from>
    <xdr:to>
      <xdr:col>27</xdr:col>
      <xdr:colOff>114299</xdr:colOff>
      <xdr:row>30</xdr:row>
      <xdr:rowOff>66674</xdr:rowOff>
    </xdr:to>
    <xdr:graphicFrame macro="">
      <xdr:nvGraphicFramePr>
        <xdr:cNvPr id="2" name="Grafiek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E24" sqref="E24"/>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 customWidth="1"/>
    <col min="53" max="53" width="7.5703125" customWidth="1"/>
    <col min="54" max="54" width="8.42578125" customWidth="1"/>
    <col min="55" max="55" width="1.5703125" customWidth="1"/>
  </cols>
  <sheetData>
    <row r="1" spans="1:55" ht="18" customHeight="1" x14ac:dyDescent="0.2">
      <c r="B1" s="8" t="s">
        <v>2</v>
      </c>
      <c r="C1" s="272" t="s">
        <v>84</v>
      </c>
      <c r="D1" s="273"/>
      <c r="E1" s="273"/>
      <c r="F1" s="273"/>
      <c r="G1" s="273"/>
      <c r="H1" s="273"/>
      <c r="I1" s="273"/>
      <c r="J1" s="273"/>
      <c r="K1" s="273"/>
      <c r="L1" s="273"/>
      <c r="M1" s="273"/>
      <c r="N1" s="274"/>
      <c r="O1" s="16"/>
      <c r="P1" s="7"/>
      <c r="Q1" s="57" t="s">
        <v>21</v>
      </c>
    </row>
    <row r="2" spans="1:55" ht="18" customHeight="1" x14ac:dyDescent="0.2">
      <c r="B2" s="8" t="s">
        <v>3</v>
      </c>
      <c r="C2" s="272" t="s">
        <v>43</v>
      </c>
      <c r="D2" s="273"/>
      <c r="E2" s="273"/>
      <c r="F2" s="273"/>
      <c r="G2" s="273"/>
      <c r="H2" s="273"/>
      <c r="I2" s="273"/>
      <c r="J2" s="273"/>
      <c r="K2" s="273"/>
      <c r="L2" s="273"/>
      <c r="M2" s="273"/>
      <c r="N2" s="274"/>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7">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80</v>
      </c>
    </row>
    <row r="8" spans="1:55" ht="12" customHeight="1" thickTop="1" x14ac:dyDescent="0.15">
      <c r="A8" s="5">
        <f t="shared" ref="A8:A71" si="0">IF(I8="A",25,IF(I8="B",25,IF(I8="C",25,IF(I8="D",15,IF(I8="E",10,0)))))</f>
        <v>0</v>
      </c>
      <c r="B8" s="5">
        <f t="shared" ref="B8:B71" si="1">IF(G8="I",20,IF(G8="II",20,IF(G8="III",20,IF(G8="IV",20,IF(G8="V",20,0)))))</f>
        <v>0</v>
      </c>
      <c r="C8" s="14">
        <f>C5</f>
        <v>160</v>
      </c>
      <c r="F8" s="253">
        <f>VLOOKUP(C8,Blad1!$A:$B,2,0)</f>
        <v>222</v>
      </c>
      <c r="G8" s="65" t="str">
        <f>IF(C8=142,"I",IF(C8=124,"II",IF(C8=108,"III",IF(C8=90,"IV",IF(C8=0,"V","")))))</f>
        <v/>
      </c>
      <c r="H8" s="4" t="str">
        <f>IF(G8="I",$K8,IF(G8="II",$K8-SUM(H7:H$8),IF(G8="III",$K8-SUM(H7:H$8),IF(G8="IV",$K8-SUM(H7:H$8),IF(G8="V",1-SUM(H7:H$8)," ")))))</f>
        <v xml:space="preserve"> </v>
      </c>
      <c r="I8" s="66" t="str">
        <f>IF(C8=9,"A",IF(C8=-2,"B",IF(C8=-13,"C",IF(C8=-22,"D",IF(C8=-50,"E","")))))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222</v>
      </c>
      <c r="S8" s="12">
        <f t="shared" ref="S8:S71" si="4">C8</f>
        <v>160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160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c r="AW8" s="69"/>
      <c r="BC8" s="69"/>
    </row>
    <row r="9" spans="1:55" ht="12" customHeight="1" x14ac:dyDescent="0.15">
      <c r="A9" s="5">
        <f t="shared" si="0"/>
        <v>0</v>
      </c>
      <c r="B9" s="5">
        <f t="shared" si="1"/>
        <v>0</v>
      </c>
      <c r="C9" s="14">
        <f t="shared" ref="C9:C72" si="16">C8-1</f>
        <v>159</v>
      </c>
      <c r="E9" s="56"/>
      <c r="F9" s="253">
        <f>VLOOKUP(C9,Blad1!$A:$B,2,0)</f>
        <v>221</v>
      </c>
      <c r="G9" s="65" t="str">
        <f t="shared" ref="G9:G72" si="17">IF(C9=142,"I",IF(C9=124,"II",IF(C9=108,"III",IF(C9=90,"IV",IF(C9=0,"V","")))))</f>
        <v/>
      </c>
      <c r="H9" s="4" t="str">
        <f>IF(G9="I",$K9,IF(G9="II",$K9-SUM(H8:H$8),IF(G9="III",$K9-SUM(H8:H$8),IF(G9="IV",$K9-SUM(H8:H$8),IF(G9="V",1-SUM(H8:H$8)," ")))))</f>
        <v xml:space="preserve"> </v>
      </c>
      <c r="I9" s="66" t="str">
        <f t="shared" ref="I9:I72" si="18">IF(C9=9,"A",IF(C9=-2,"B",IF(C9=-13,"C",IF(C9=-22,"D",IF(C9=-50,"E","")))))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221</v>
      </c>
      <c r="S9" s="12">
        <f t="shared" si="4"/>
        <v>159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159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c r="AW9" s="69"/>
      <c r="BC9" s="69"/>
    </row>
    <row r="10" spans="1:55" ht="12" customHeight="1" x14ac:dyDescent="0.15">
      <c r="A10" s="5">
        <f t="shared" si="0"/>
        <v>0</v>
      </c>
      <c r="B10" s="5">
        <f t="shared" si="1"/>
        <v>0</v>
      </c>
      <c r="C10" s="14">
        <f t="shared" si="16"/>
        <v>158</v>
      </c>
      <c r="E10" s="56"/>
      <c r="F10" s="253">
        <f>VLOOKUP(C10,Blad1!$A:$B,2,0)</f>
        <v>221</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221</v>
      </c>
      <c r="S10" s="12">
        <f t="shared" si="4"/>
        <v>158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158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142</v>
      </c>
      <c r="AT10" s="114">
        <f>AU10*AT$14</f>
        <v>0</v>
      </c>
      <c r="AU10" s="115">
        <f>AV10</f>
        <v>0</v>
      </c>
      <c r="AV10" s="118">
        <f>IF($U3=0,0,VLOOKUP("I",$G:$S,5,FALSE))</f>
        <v>0</v>
      </c>
      <c r="AW10" s="69"/>
      <c r="BC10" s="69"/>
    </row>
    <row r="11" spans="1:55" ht="12" customHeight="1" x14ac:dyDescent="0.15">
      <c r="A11" s="5">
        <f t="shared" si="0"/>
        <v>0</v>
      </c>
      <c r="B11" s="5">
        <f t="shared" si="1"/>
        <v>0</v>
      </c>
      <c r="C11" s="14">
        <f t="shared" si="16"/>
        <v>157</v>
      </c>
      <c r="E11" s="56"/>
      <c r="F11" s="253">
        <f>VLOOKUP(C11,Blad1!$A:$B,2,0)</f>
        <v>220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220</v>
      </c>
      <c r="S11" s="12">
        <f t="shared" si="4"/>
        <v>157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157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90</v>
      </c>
      <c r="AT11" s="114">
        <f>AU11*AT$14</f>
        <v>0</v>
      </c>
      <c r="AU11" s="115">
        <f>AV11-AV10</f>
        <v>0</v>
      </c>
      <c r="AV11" s="118">
        <f>IF($U4=0,0,VLOOKUP("IV",$G:$S,5,FALSE))</f>
        <v>0</v>
      </c>
      <c r="AW11" s="69"/>
      <c r="BC11" s="69"/>
    </row>
    <row r="12" spans="1:55" ht="12" customHeight="1" x14ac:dyDescent="0.15">
      <c r="A12" s="5">
        <f t="shared" si="0"/>
        <v>0</v>
      </c>
      <c r="B12" s="5">
        <f t="shared" si="1"/>
        <v>0</v>
      </c>
      <c r="C12" s="14">
        <f t="shared" si="16"/>
        <v>156</v>
      </c>
      <c r="E12" s="56"/>
      <c r="F12" s="253">
        <f>VLOOKUP(C12,Blad1!$A:$B,2,0)</f>
        <v>220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220</v>
      </c>
      <c r="S12" s="12">
        <f t="shared" si="4"/>
        <v>156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156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c r="AW12" s="69"/>
      <c r="BC12" s="69"/>
    </row>
    <row r="13" spans="1:55" ht="12" customHeight="1" x14ac:dyDescent="0.15">
      <c r="A13" s="5">
        <f t="shared" si="0"/>
        <v>0</v>
      </c>
      <c r="B13" s="5">
        <f t="shared" si="1"/>
        <v>0</v>
      </c>
      <c r="C13" s="14">
        <f t="shared" si="16"/>
        <v>155</v>
      </c>
      <c r="E13" s="56"/>
      <c r="F13" s="253">
        <f>VLOOKUP(C13,Blad1!$A:$B,2,0)</f>
        <v>219</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219</v>
      </c>
      <c r="S13" s="12">
        <f t="shared" si="4"/>
        <v>155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155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c r="AW13" s="69"/>
      <c r="BC13" s="69"/>
    </row>
    <row r="14" spans="1:55" ht="12" customHeight="1" thickBot="1" x14ac:dyDescent="0.2">
      <c r="A14" s="5">
        <f t="shared" si="0"/>
        <v>0</v>
      </c>
      <c r="B14" s="5">
        <f t="shared" si="1"/>
        <v>0</v>
      </c>
      <c r="C14" s="14">
        <f t="shared" si="16"/>
        <v>154</v>
      </c>
      <c r="E14" s="56"/>
      <c r="F14" s="253">
        <f>VLOOKUP(C14,Blad1!$A:$B,2,0)</f>
        <v>219</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219</v>
      </c>
      <c r="S14" s="12">
        <f t="shared" si="4"/>
        <v>154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154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c r="AW14" s="69"/>
      <c r="BC14" s="69"/>
    </row>
    <row r="15" spans="1:55" ht="12" customHeight="1" thickTop="1" thickBot="1" x14ac:dyDescent="0.2">
      <c r="A15" s="5">
        <f t="shared" si="0"/>
        <v>0</v>
      </c>
      <c r="B15" s="5">
        <f t="shared" si="1"/>
        <v>0</v>
      </c>
      <c r="C15" s="14">
        <f t="shared" si="16"/>
        <v>153</v>
      </c>
      <c r="F15" s="253">
        <f>VLOOKUP(C15,Blad1!$A:$B,2,0)</f>
        <v>218</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218</v>
      </c>
      <c r="S15" s="12">
        <f t="shared" si="4"/>
        <v>153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153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c r="AW15" s="105"/>
      <c r="AX15" s="105"/>
    </row>
    <row r="16" spans="1:55" ht="12" customHeight="1" thickTop="1" thickBot="1" x14ac:dyDescent="0.2">
      <c r="A16" s="5">
        <f t="shared" si="0"/>
        <v>0</v>
      </c>
      <c r="B16" s="5">
        <f t="shared" si="1"/>
        <v>0</v>
      </c>
      <c r="C16" s="14">
        <f t="shared" si="16"/>
        <v>152</v>
      </c>
      <c r="E16" s="56"/>
      <c r="F16" s="253">
        <f>VLOOKUP(C16,Blad1!$A:$B,2,0)</f>
        <v>218</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218</v>
      </c>
      <c r="S16" s="12">
        <f t="shared" si="4"/>
        <v>152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152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101"/>
      <c r="AY16" s="28" t="s">
        <v>9</v>
      </c>
      <c r="AZ16" s="28"/>
      <c r="BA16" s="28"/>
      <c r="BB16" s="29"/>
    </row>
    <row r="17" spans="1:55" ht="12" customHeight="1" thickTop="1" x14ac:dyDescent="0.15">
      <c r="A17" s="5">
        <f t="shared" si="0"/>
        <v>0</v>
      </c>
      <c r="B17" s="5">
        <f t="shared" si="1"/>
        <v>0</v>
      </c>
      <c r="C17" s="14">
        <f t="shared" si="16"/>
        <v>151</v>
      </c>
      <c r="F17" s="253">
        <f>VLOOKUP(C17,Blad1!$A:$B,2,0)</f>
        <v>217</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217</v>
      </c>
      <c r="S17" s="12">
        <f t="shared" si="4"/>
        <v>151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151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150</v>
      </c>
      <c r="E18" s="56"/>
      <c r="F18" s="253">
        <f>VLOOKUP(C18,Blad1!$A:$B,2,0)</f>
        <v>217</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217</v>
      </c>
      <c r="S18" s="12">
        <f t="shared" si="4"/>
        <v>150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150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149</v>
      </c>
      <c r="F19" s="253">
        <f>VLOOKUP(C19,Blad1!$A:$B,2,0)</f>
        <v>216</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216</v>
      </c>
      <c r="S19" s="12">
        <f t="shared" si="4"/>
        <v>149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149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148</v>
      </c>
      <c r="F20" s="253">
        <f>VLOOKUP(C20,Blad1!$A:$B,2,0)</f>
        <v>216</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216</v>
      </c>
      <c r="S20" s="12">
        <f t="shared" si="4"/>
        <v>148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148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147</v>
      </c>
      <c r="E21" s="56"/>
      <c r="F21" s="253">
        <f>VLOOKUP(C21,Blad1!$A:$B,2,0)</f>
        <v>215</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215</v>
      </c>
      <c r="S21" s="12">
        <f t="shared" si="4"/>
        <v>147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147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146</v>
      </c>
      <c r="E22" s="56"/>
      <c r="F22" s="253">
        <f>VLOOKUP(C22,Blad1!$A:$B,2,0)</f>
        <v>215</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215</v>
      </c>
      <c r="S22" s="12">
        <f t="shared" si="4"/>
        <v>146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146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145</v>
      </c>
      <c r="E23" s="56"/>
      <c r="F23" s="253">
        <f>VLOOKUP(C23,Blad1!$A:$B,2,0)</f>
        <v>214</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214</v>
      </c>
      <c r="S23" s="12">
        <f t="shared" si="4"/>
        <v>145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145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144</v>
      </c>
      <c r="F24" s="253">
        <f>VLOOKUP(C24,Blad1!$A:$B,2,0)</f>
        <v>214</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214</v>
      </c>
      <c r="S24" s="12">
        <f t="shared" si="4"/>
        <v>144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144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143</v>
      </c>
      <c r="E25" s="56"/>
      <c r="F25" s="253">
        <f>VLOOKUP(C25,Blad1!$A:$B,2,0)</f>
        <v>213</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213</v>
      </c>
      <c r="S25" s="12">
        <f t="shared" si="4"/>
        <v>143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143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20</v>
      </c>
      <c r="C26" s="14">
        <f t="shared" si="16"/>
        <v>142</v>
      </c>
      <c r="F26" s="253">
        <f>VLOOKUP(C26,Blad1!$A:$B,2,0)</f>
        <v>213</v>
      </c>
      <c r="G26" s="65" t="str">
        <f t="shared" si="17"/>
        <v>I</v>
      </c>
      <c r="H26" s="4">
        <f>IF(G26="I",$K26,IF(G26="II",$K26-SUM(H$8:H25),IF(G26="III",$K26-SUM(H$8:H25),IF(G26="IV",$K26-SUM(H$8:H25),IF(G26="V",1-SUM(H$8:H25)," ")))))</f>
        <v>0</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213</v>
      </c>
      <c r="S26" s="12">
        <f t="shared" si="4"/>
        <v>142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142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141</v>
      </c>
      <c r="F27" s="253">
        <f>VLOOKUP(C27,Blad1!$A:$B,2,0)</f>
        <v>212</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212</v>
      </c>
      <c r="S27" s="12">
        <f t="shared" si="4"/>
        <v>141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141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140</v>
      </c>
      <c r="F28" s="253">
        <f>VLOOKUP(C28,Blad1!$A:$B,2,0)</f>
        <v>212</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212</v>
      </c>
      <c r="S28" s="12">
        <f t="shared" si="4"/>
        <v>140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140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139</v>
      </c>
      <c r="F29" s="253">
        <f>VLOOKUP(C29,Blad1!$A:$B,2,0)</f>
        <v>211</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211</v>
      </c>
      <c r="S29" s="12">
        <f t="shared" si="4"/>
        <v>139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139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138</v>
      </c>
      <c r="E30" s="56"/>
      <c r="F30" s="253">
        <f>VLOOKUP(C30,Blad1!$A:$B,2,0)</f>
        <v>211</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211</v>
      </c>
      <c r="S30" s="12">
        <f t="shared" si="4"/>
        <v>138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138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137</v>
      </c>
      <c r="F31" s="253">
        <f>VLOOKUP(C31,Blad1!$A:$B,2,0)</f>
        <v>210</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210</v>
      </c>
      <c r="S31" s="12">
        <f t="shared" si="4"/>
        <v>137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137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136</v>
      </c>
      <c r="F32" s="253">
        <f>VLOOKUP(C32,Blad1!$A:$B,2,0)</f>
        <v>210</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210</v>
      </c>
      <c r="S32" s="12">
        <f t="shared" si="4"/>
        <v>136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136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135</v>
      </c>
      <c r="F33" s="253">
        <f>VLOOKUP(C33,Blad1!$A:$B,2,0)</f>
        <v>209</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209</v>
      </c>
      <c r="S33" s="12">
        <f t="shared" si="4"/>
        <v>135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135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5" t="e">
        <f>VLOOKUP(AQ32,L8:Q275,6,FALSE)</f>
        <v>#N/A</v>
      </c>
      <c r="AR33" s="276"/>
      <c r="AS33" s="276"/>
      <c r="AT33" s="276"/>
      <c r="AU33" s="276"/>
      <c r="AV33" s="276"/>
      <c r="AW33" s="276"/>
      <c r="AX33" s="276"/>
      <c r="AY33" s="276"/>
      <c r="AZ33" s="276"/>
      <c r="BA33" s="276"/>
      <c r="BB33" s="277"/>
    </row>
    <row r="34" spans="1:54" ht="12" customHeight="1" x14ac:dyDescent="0.15">
      <c r="A34" s="5">
        <f t="shared" si="0"/>
        <v>0</v>
      </c>
      <c r="B34" s="5">
        <f t="shared" si="1"/>
        <v>0</v>
      </c>
      <c r="C34" s="14">
        <f t="shared" si="16"/>
        <v>134</v>
      </c>
      <c r="F34" s="253">
        <f>VLOOKUP(C34,Blad1!$A:$B,2,0)</f>
        <v>209</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209</v>
      </c>
      <c r="S34" s="12">
        <f t="shared" si="4"/>
        <v>134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134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133</v>
      </c>
      <c r="F35" s="253">
        <f>VLOOKUP(C35,Blad1!$A:$B,2,0)</f>
        <v>208</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208</v>
      </c>
      <c r="S35" s="12">
        <f t="shared" si="4"/>
        <v>133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133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8" t="e">
        <f>VLOOKUP(AQ34,L8:Q275,6,FALSE)</f>
        <v>#N/A</v>
      </c>
      <c r="AR35" s="279"/>
      <c r="AS35" s="279"/>
      <c r="AT35" s="279"/>
      <c r="AU35" s="279"/>
      <c r="AV35" s="279"/>
      <c r="AW35" s="279"/>
      <c r="AX35" s="279"/>
      <c r="AY35" s="279"/>
      <c r="AZ35" s="279"/>
      <c r="BA35" s="279"/>
      <c r="BB35" s="280"/>
    </row>
    <row r="36" spans="1:54" ht="12" customHeight="1" x14ac:dyDescent="0.15">
      <c r="A36" s="5">
        <f t="shared" si="0"/>
        <v>0</v>
      </c>
      <c r="B36" s="5">
        <f t="shared" si="1"/>
        <v>0</v>
      </c>
      <c r="C36" s="14">
        <f t="shared" si="16"/>
        <v>132</v>
      </c>
      <c r="F36" s="253">
        <f>VLOOKUP(C36,Blad1!$A:$B,2,0)</f>
        <v>208</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208</v>
      </c>
      <c r="S36" s="12">
        <f t="shared" si="4"/>
        <v>132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132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131</v>
      </c>
      <c r="F37" s="253">
        <f>VLOOKUP(C37,Blad1!$A:$B,2,0)</f>
        <v>207</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207</v>
      </c>
      <c r="S37" s="12">
        <f t="shared" si="4"/>
        <v>131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131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9" t="e">
        <f>VLOOKUP(AQ36,L8:T275,6,FALSE)</f>
        <v>#N/A</v>
      </c>
      <c r="AR37" s="270"/>
      <c r="AS37" s="270"/>
      <c r="AT37" s="270"/>
      <c r="AU37" s="270"/>
      <c r="AV37" s="270"/>
      <c r="AW37" s="270"/>
      <c r="AX37" s="270"/>
      <c r="AY37" s="270"/>
      <c r="AZ37" s="270"/>
      <c r="BA37" s="270"/>
      <c r="BB37" s="271"/>
    </row>
    <row r="38" spans="1:54" ht="12" customHeight="1" thickTop="1" x14ac:dyDescent="0.15">
      <c r="A38" s="5">
        <f t="shared" si="0"/>
        <v>0</v>
      </c>
      <c r="B38" s="5">
        <f t="shared" si="1"/>
        <v>0</v>
      </c>
      <c r="C38" s="14">
        <f t="shared" si="16"/>
        <v>130</v>
      </c>
      <c r="F38" s="253">
        <f>VLOOKUP(C38,Blad1!$A:$B,2,0)</f>
        <v>207</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207</v>
      </c>
      <c r="S38" s="12">
        <f t="shared" si="4"/>
        <v>130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130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129</v>
      </c>
      <c r="F39" s="253">
        <f>VLOOKUP(C39,Blad1!$A:$B,2,0)</f>
        <v>206</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206</v>
      </c>
      <c r="S39" s="12">
        <f t="shared" si="4"/>
        <v>129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129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128</v>
      </c>
      <c r="F40" s="253">
        <f>VLOOKUP(C40,Blad1!$A:$B,2,0)</f>
        <v>206</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206</v>
      </c>
      <c r="S40" s="12">
        <f t="shared" si="4"/>
        <v>128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128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127</v>
      </c>
      <c r="F41" s="253">
        <f>VLOOKUP(C41,Blad1!$A:$B,2,0)</f>
        <v>205</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205</v>
      </c>
      <c r="S41" s="12">
        <f t="shared" si="4"/>
        <v>127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127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126</v>
      </c>
      <c r="F42" s="253">
        <f>VLOOKUP(C42,Blad1!$A:$B,2,0)</f>
        <v>205</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205</v>
      </c>
      <c r="S42" s="12">
        <f t="shared" si="4"/>
        <v>126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126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125</v>
      </c>
      <c r="F43" s="253">
        <f>VLOOKUP(C43,Blad1!$A:$B,2,0)</f>
        <v>204</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204</v>
      </c>
      <c r="S43" s="12">
        <f t="shared" si="4"/>
        <v>125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125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20</v>
      </c>
      <c r="C44" s="14">
        <f t="shared" si="16"/>
        <v>124</v>
      </c>
      <c r="F44" s="253">
        <f>VLOOKUP(C44,Blad1!$A:$B,2,0)</f>
        <v>204</v>
      </c>
      <c r="G44" s="65" t="str">
        <f t="shared" si="17"/>
        <v>II</v>
      </c>
      <c r="H44" s="4">
        <f>IF(G44="I",$K44,IF(G44="II",$K44-SUM(H$8:H43),IF(G44="III",$K44-SUM(H$8:H43),IF(G44="IV",$K44-SUM(H$8:H43),IF(G44="V",1-SUM(H$8:H43)," ")))))</f>
        <v>0</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204</v>
      </c>
      <c r="S44" s="12">
        <f t="shared" si="4"/>
        <v>124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124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123</v>
      </c>
      <c r="F45" s="253">
        <f>VLOOKUP(C45,Blad1!$A:$B,2,0)</f>
        <v>203</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203</v>
      </c>
      <c r="S45" s="12">
        <f t="shared" si="4"/>
        <v>123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123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122</v>
      </c>
      <c r="F46" s="253">
        <f>VLOOKUP(C46,Blad1!$A:$B,2,0)</f>
        <v>203</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203</v>
      </c>
      <c r="S46" s="12">
        <f t="shared" si="4"/>
        <v>122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122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121</v>
      </c>
      <c r="F47" s="253">
        <f>VLOOKUP(C47,Blad1!$A:$B,2,0)</f>
        <v>202</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202</v>
      </c>
      <c r="S47" s="12">
        <f t="shared" si="4"/>
        <v>121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121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120</v>
      </c>
      <c r="F48" s="253">
        <f>VLOOKUP(C48,Blad1!$A:$B,2,0)</f>
        <v>202</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202</v>
      </c>
      <c r="S48" s="12">
        <f t="shared" si="4"/>
        <v>120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120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119</v>
      </c>
      <c r="F49" s="253">
        <f>VLOOKUP(C49,Blad1!$A:$B,2,0)</f>
        <v>201</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201</v>
      </c>
      <c r="S49" s="12">
        <f t="shared" si="4"/>
        <v>119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119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118</v>
      </c>
      <c r="F50" s="253">
        <f>VLOOKUP(C50,Blad1!$A:$B,2,0)</f>
        <v>201</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201</v>
      </c>
      <c r="S50" s="12">
        <f t="shared" si="4"/>
        <v>118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118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117</v>
      </c>
      <c r="F51" s="253">
        <f>VLOOKUP(C51,Blad1!$A:$B,2,0)</f>
        <v>200</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200</v>
      </c>
      <c r="S51" s="12">
        <f t="shared" si="4"/>
        <v>117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117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116</v>
      </c>
      <c r="F52" s="253">
        <f>VLOOKUP(C52,Blad1!$A:$B,2,0)</f>
        <v>200</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200</v>
      </c>
      <c r="S52" s="12">
        <f t="shared" si="4"/>
        <v>116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116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115</v>
      </c>
      <c r="F53" s="253">
        <f>VLOOKUP(C53,Blad1!$A:$B,2,0)</f>
        <v>199</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199</v>
      </c>
      <c r="S53" s="12">
        <f t="shared" si="4"/>
        <v>115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115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114</v>
      </c>
      <c r="F54" s="253">
        <f>VLOOKUP(C54,Blad1!$A:$B,2,0)</f>
        <v>199</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199</v>
      </c>
      <c r="S54" s="12">
        <f t="shared" si="4"/>
        <v>114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114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113</v>
      </c>
      <c r="F55" s="253">
        <f>VLOOKUP(C55,Blad1!$A:$B,2,0)</f>
        <v>198</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198</v>
      </c>
      <c r="S55" s="12">
        <f t="shared" si="4"/>
        <v>113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113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112</v>
      </c>
      <c r="F56" s="253">
        <f>VLOOKUP(C56,Blad1!$A:$B,2,0)</f>
        <v>198</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198</v>
      </c>
      <c r="S56" s="12">
        <f t="shared" si="4"/>
        <v>112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112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111</v>
      </c>
      <c r="F57" s="253">
        <f>VLOOKUP(C57,Blad1!$A:$B,2,0)</f>
        <v>197</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197</v>
      </c>
      <c r="S57" s="12">
        <f t="shared" si="4"/>
        <v>111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111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110</v>
      </c>
      <c r="F58" s="253">
        <f>VLOOKUP(C58,Blad1!$A:$B,2,0)</f>
        <v>197</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197</v>
      </c>
      <c r="S58" s="12">
        <f t="shared" si="4"/>
        <v>110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110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109</v>
      </c>
      <c r="F59" s="253">
        <f>VLOOKUP(C59,Blad1!$A:$B,2,0)</f>
        <v>196</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196</v>
      </c>
      <c r="S59" s="12">
        <f t="shared" si="4"/>
        <v>109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109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20</v>
      </c>
      <c r="C60" s="14">
        <f t="shared" si="16"/>
        <v>108</v>
      </c>
      <c r="F60" s="253">
        <f>VLOOKUP(C60,Blad1!$A:$B,2,0)</f>
        <v>196</v>
      </c>
      <c r="G60" s="65" t="str">
        <f t="shared" si="17"/>
        <v>III</v>
      </c>
      <c r="H60" s="4">
        <f>IF(G60="I",$K60,IF(G60="II",$K60-SUM(H$8:H59),IF(G60="III",$K60-SUM(H$8:H59),IF(G60="IV",$K60-SUM(H$8:H59),IF(G60="V",1-SUM(H$8:H59)," ")))))</f>
        <v>0</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196</v>
      </c>
      <c r="S60" s="12">
        <f t="shared" si="4"/>
        <v>108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108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107</v>
      </c>
      <c r="F61" s="253">
        <f>VLOOKUP(C61,Blad1!$A:$B,2,0)</f>
        <v>195</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195</v>
      </c>
      <c r="S61" s="12">
        <f t="shared" si="4"/>
        <v>107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107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106</v>
      </c>
      <c r="F62" s="253">
        <f>VLOOKUP(C62,Blad1!$A:$B,2,0)</f>
        <v>195</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195</v>
      </c>
      <c r="S62" s="12">
        <f t="shared" si="4"/>
        <v>106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106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105</v>
      </c>
      <c r="F63" s="253">
        <f>VLOOKUP(C63,Blad1!$A:$B,2,0)</f>
        <v>194</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194</v>
      </c>
      <c r="S63" s="12">
        <f t="shared" si="4"/>
        <v>105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105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104</v>
      </c>
      <c r="F64" s="253">
        <f>VLOOKUP(C64,Blad1!$A:$B,2,0)</f>
        <v>194</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194</v>
      </c>
      <c r="S64" s="12">
        <f t="shared" si="4"/>
        <v>104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104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103</v>
      </c>
      <c r="F65" s="253">
        <f>VLOOKUP(C65,Blad1!$A:$B,2,0)</f>
        <v>193</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193</v>
      </c>
      <c r="S65" s="12">
        <f t="shared" si="4"/>
        <v>103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103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102</v>
      </c>
      <c r="F66" s="253">
        <f>VLOOKUP(C66,Blad1!$A:$B,2,0)</f>
        <v>193</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193</v>
      </c>
      <c r="S66" s="12">
        <f t="shared" si="4"/>
        <v>102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102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101</v>
      </c>
      <c r="F67" s="253">
        <f>VLOOKUP(C67,Blad1!$A:$B,2,0)</f>
        <v>192</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192</v>
      </c>
      <c r="S67" s="12">
        <f t="shared" si="4"/>
        <v>101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101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100</v>
      </c>
      <c r="F68" s="253">
        <f>VLOOKUP(C68,Blad1!$A:$B,2,0)</f>
        <v>192</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192</v>
      </c>
      <c r="S68" s="12">
        <f t="shared" si="4"/>
        <v>100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99</v>
      </c>
      <c r="F69" s="253">
        <f>VLOOKUP(C69,Blad1!$A:$B,2,0)</f>
        <v>191</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191</v>
      </c>
      <c r="S69" s="12">
        <f t="shared" si="4"/>
        <v>99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98</v>
      </c>
      <c r="F70" s="253">
        <f>VLOOKUP(C70,Blad1!$A:$B,2,0)</f>
        <v>191</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191</v>
      </c>
      <c r="S70" s="12">
        <f t="shared" si="4"/>
        <v>98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98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97</v>
      </c>
      <c r="F71" s="253">
        <f>VLOOKUP(C71,Blad1!$A:$B,2,0)</f>
        <v>190</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190</v>
      </c>
      <c r="S71" s="12">
        <f t="shared" si="4"/>
        <v>97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97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96</v>
      </c>
      <c r="F72" s="253">
        <f>VLOOKUP(C72,Blad1!$A:$B,2,0)</f>
        <v>190</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190</v>
      </c>
      <c r="S72" s="12">
        <f t="shared" ref="S72:S135" si="28">C72</f>
        <v>96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96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95</v>
      </c>
      <c r="F73" s="253">
        <f>VLOOKUP(C73,Blad1!$A:$B,2,0)</f>
        <v>189</v>
      </c>
      <c r="G73" s="65" t="str">
        <f t="shared" ref="G73:G136" si="41">IF(C73=142,"I",IF(C73=124,"II",IF(C73=108,"III",IF(C73=90,"IV",IF(C73=0,"V","")))))</f>
        <v/>
      </c>
      <c r="H73" s="4" t="str">
        <f>IF(G73="I",$K73,IF(G73="II",$K73-SUM(H$8:H72),IF(G73="III",$K73-SUM(H$8:H72),IF(G73="IV",$K73-SUM(H$8:H72),IF(G73="V",1-SUM(H$8:H72)," ")))))</f>
        <v xml:space="preserve"> </v>
      </c>
      <c r="I73" s="66" t="str">
        <f t="shared" ref="I73:I117" si="42">IF(C73=9,"A",IF(C73=-2,"B",IF(C73=-13,"C",IF(C73=-22,"D",IF(C73=-50,"E","")))))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189</v>
      </c>
      <c r="S73" s="12">
        <f t="shared" si="28"/>
        <v>95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95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94</v>
      </c>
      <c r="F74" s="253">
        <f>VLOOKUP(C74,Blad1!$A:$B,2,0)</f>
        <v>189</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189</v>
      </c>
      <c r="S74" s="12">
        <f t="shared" si="28"/>
        <v>94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94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93</v>
      </c>
      <c r="F75" s="253">
        <f>VLOOKUP(C75,Blad1!$A:$B,2,0)</f>
        <v>188</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188</v>
      </c>
      <c r="S75" s="12">
        <f t="shared" si="28"/>
        <v>93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93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92</v>
      </c>
      <c r="F76" s="253">
        <f>VLOOKUP(C76,Blad1!$A:$B,2,0)</f>
        <v>188</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188</v>
      </c>
      <c r="S76" s="12">
        <f t="shared" si="28"/>
        <v>92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92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91</v>
      </c>
      <c r="F77" s="253">
        <f>VLOOKUP(C77,Blad1!$A:$B,2,0)</f>
        <v>187</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187</v>
      </c>
      <c r="S77" s="12">
        <f t="shared" si="28"/>
        <v>91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91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20</v>
      </c>
      <c r="C78" s="14">
        <f t="shared" si="40"/>
        <v>90</v>
      </c>
      <c r="F78" s="253">
        <f>VLOOKUP(C78,Blad1!$A:$B,2,0)</f>
        <v>187</v>
      </c>
      <c r="G78" s="65" t="str">
        <f t="shared" si="41"/>
        <v>IV</v>
      </c>
      <c r="H78" s="4">
        <f>IF(G78="I",$K78,IF(G78="II",$K78-SUM(H$8:H77),IF(G78="III",$K78-SUM(H$8:H77),IF(G78="IV",$K78-SUM(H$8:H77),IF(G78="V",1-SUM(H$8:H77)," ")))))</f>
        <v>0</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187</v>
      </c>
      <c r="S78" s="12">
        <f t="shared" si="28"/>
        <v>90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90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89</v>
      </c>
      <c r="F79" s="253">
        <f>VLOOKUP(C79,Blad1!$A:$B,2,0)</f>
        <v>186</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186</v>
      </c>
      <c r="S79" s="12">
        <f t="shared" si="28"/>
        <v>89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89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88</v>
      </c>
      <c r="F80" s="253">
        <f>VLOOKUP(C80,Blad1!$A:$B,2,0)</f>
        <v>186</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186</v>
      </c>
      <c r="S80" s="12">
        <f t="shared" si="28"/>
        <v>88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88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87</v>
      </c>
      <c r="F81" s="253">
        <f>VLOOKUP(C81,Blad1!$A:$B,2,0)</f>
        <v>185</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185</v>
      </c>
      <c r="S81" s="12">
        <f t="shared" si="28"/>
        <v>87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87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86</v>
      </c>
      <c r="F82" s="253">
        <f>VLOOKUP(C82,Blad1!$A:$B,2,0)</f>
        <v>185</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185</v>
      </c>
      <c r="S82" s="12">
        <f t="shared" si="28"/>
        <v>86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86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85</v>
      </c>
      <c r="F83" s="253">
        <f>VLOOKUP(C83,Blad1!$A:$B,2,0)</f>
        <v>184</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184</v>
      </c>
      <c r="S83" s="12">
        <f t="shared" si="28"/>
        <v>85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85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84</v>
      </c>
      <c r="F84" s="253">
        <f>VLOOKUP(C84,Blad1!$A:$B,2,0)</f>
        <v>184</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184</v>
      </c>
      <c r="S84" s="12">
        <f t="shared" si="28"/>
        <v>84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84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83</v>
      </c>
      <c r="F85" s="253">
        <f>VLOOKUP(C85,Blad1!$A:$B,2,0)</f>
        <v>183</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183</v>
      </c>
      <c r="S85" s="12">
        <f t="shared" si="28"/>
        <v>83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83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82</v>
      </c>
      <c r="F86" s="253">
        <f>VLOOKUP(C86,Blad1!$A:$B,2,0)</f>
        <v>183</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183</v>
      </c>
      <c r="S86" s="12">
        <f t="shared" si="28"/>
        <v>82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81</v>
      </c>
      <c r="F87" s="253">
        <f>VLOOKUP(C87,Blad1!$A:$B,2,0)</f>
        <v>182</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182</v>
      </c>
      <c r="S87" s="12">
        <f t="shared" si="28"/>
        <v>81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81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80</v>
      </c>
      <c r="F88" s="253">
        <f>VLOOKUP(C88,Blad1!$A:$B,2,0)</f>
        <v>182</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182</v>
      </c>
      <c r="S88" s="12">
        <f t="shared" si="28"/>
        <v>80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80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79</v>
      </c>
      <c r="F89" s="253">
        <f>VLOOKUP(C89,Blad1!$A:$B,2,0)</f>
        <v>181</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181</v>
      </c>
      <c r="S89" s="12">
        <f t="shared" si="28"/>
        <v>79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79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78</v>
      </c>
      <c r="F90" s="253">
        <f>VLOOKUP(C90,Blad1!$A:$B,2,0)</f>
        <v>181</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181</v>
      </c>
      <c r="S90" s="12">
        <f t="shared" si="28"/>
        <v>78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78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77</v>
      </c>
      <c r="F91" s="253">
        <f>VLOOKUP(C91,Blad1!$A:$B,2,0)</f>
        <v>180</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180</v>
      </c>
      <c r="S91" s="12">
        <f t="shared" si="28"/>
        <v>77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76</v>
      </c>
      <c r="F92" s="253">
        <f>VLOOKUP(C92,Blad1!$A:$B,2,0)</f>
        <v>180</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180</v>
      </c>
      <c r="S92" s="12">
        <f t="shared" si="28"/>
        <v>76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76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75</v>
      </c>
      <c r="F93" s="253">
        <f>VLOOKUP(C93,Blad1!$A:$B,2,0)</f>
        <v>179</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179</v>
      </c>
      <c r="S93" s="12">
        <f t="shared" si="28"/>
        <v>75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75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74</v>
      </c>
      <c r="F94" s="253">
        <f>VLOOKUP(C94,Blad1!$A:$B,2,0)</f>
        <v>179</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179</v>
      </c>
      <c r="S94" s="12">
        <f t="shared" si="28"/>
        <v>74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74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73</v>
      </c>
      <c r="F95" s="253">
        <f>VLOOKUP(C95,Blad1!$A:$B,2,0)</f>
        <v>178</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178</v>
      </c>
      <c r="S95" s="12">
        <f t="shared" si="28"/>
        <v>73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73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72</v>
      </c>
      <c r="F96" s="253">
        <f>VLOOKUP(C96,Blad1!$A:$B,2,0)</f>
        <v>178</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178</v>
      </c>
      <c r="S96" s="12">
        <f t="shared" si="28"/>
        <v>72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72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71</v>
      </c>
      <c r="F97" s="253">
        <f>VLOOKUP(C97,Blad1!$A:$B,2,0)</f>
        <v>177</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177</v>
      </c>
      <c r="S97" s="12">
        <f t="shared" si="28"/>
        <v>71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71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70</v>
      </c>
      <c r="F98" s="253">
        <f>VLOOKUP(C98,Blad1!$A:$B,2,0)</f>
        <v>177</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177</v>
      </c>
      <c r="S98" s="12">
        <f t="shared" si="28"/>
        <v>70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70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69</v>
      </c>
      <c r="F99" s="253">
        <f>VLOOKUP(C99,Blad1!$A:$B,2,0)</f>
        <v>176</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176</v>
      </c>
      <c r="S99" s="12">
        <f t="shared" si="28"/>
        <v>69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69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68</v>
      </c>
      <c r="F100" s="253">
        <f>VLOOKUP(C100,Blad1!$A:$B,2,0)</f>
        <v>176</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176</v>
      </c>
      <c r="S100" s="12">
        <f t="shared" si="28"/>
        <v>68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68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67</v>
      </c>
      <c r="F101" s="253">
        <f>VLOOKUP(C101,Blad1!$A:$B,2,0)</f>
        <v>175</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175</v>
      </c>
      <c r="S101" s="12">
        <f t="shared" si="28"/>
        <v>67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67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66</v>
      </c>
      <c r="F102" s="253">
        <f>VLOOKUP(C102,Blad1!$A:$B,2,0)</f>
        <v>175</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175</v>
      </c>
      <c r="S102" s="12">
        <f t="shared" si="28"/>
        <v>66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66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65</v>
      </c>
      <c r="F103" s="253">
        <f>VLOOKUP(C103,Blad1!$A:$B,2,0)</f>
        <v>174</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174</v>
      </c>
      <c r="S103" s="12">
        <f t="shared" si="28"/>
        <v>65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65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64</v>
      </c>
      <c r="F104" s="253">
        <f>VLOOKUP(C104,Blad1!$A:$B,2,0)</f>
        <v>174</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174</v>
      </c>
      <c r="S104" s="12">
        <f t="shared" si="28"/>
        <v>64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63</v>
      </c>
      <c r="F105" s="253">
        <f>VLOOKUP(C105,Blad1!$A:$B,2,0)</f>
        <v>173</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173</v>
      </c>
      <c r="S105" s="12">
        <f t="shared" si="28"/>
        <v>63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63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62</v>
      </c>
      <c r="F106" s="253">
        <f>VLOOKUP(C106,Blad1!$A:$B,2,0)</f>
        <v>173</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173</v>
      </c>
      <c r="S106" s="12">
        <f t="shared" si="28"/>
        <v>62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62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61</v>
      </c>
      <c r="F107" s="253">
        <f>VLOOKUP(C107,Blad1!$A:$B,2,0)</f>
        <v>172</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172</v>
      </c>
      <c r="S107" s="12">
        <f t="shared" si="28"/>
        <v>61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61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60</v>
      </c>
      <c r="F108" s="253">
        <f>VLOOKUP(C108,Blad1!$A:$B,2,0)</f>
        <v>172</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172</v>
      </c>
      <c r="S108" s="12">
        <f t="shared" si="28"/>
        <v>60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60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59</v>
      </c>
      <c r="F109" s="253">
        <f>VLOOKUP(C109,Blad1!$A:$B,2,0)</f>
        <v>171</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171</v>
      </c>
      <c r="S109" s="12">
        <f t="shared" si="28"/>
        <v>59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59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58</v>
      </c>
      <c r="F110" s="253">
        <f>VLOOKUP(C110,Blad1!$A:$B,2,0)</f>
        <v>171</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171</v>
      </c>
      <c r="S110" s="12">
        <f t="shared" si="28"/>
        <v>58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58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57</v>
      </c>
      <c r="F111" s="253">
        <f>VLOOKUP(C111,Blad1!$A:$B,2,0)</f>
        <v>170</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170</v>
      </c>
      <c r="S111" s="12">
        <f t="shared" si="28"/>
        <v>57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57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56</v>
      </c>
      <c r="F112" s="253">
        <f>VLOOKUP(C112,Blad1!$A:$B,2,0)</f>
        <v>170</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170</v>
      </c>
      <c r="S112" s="12">
        <f t="shared" si="28"/>
        <v>56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56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55</v>
      </c>
      <c r="F113" s="253">
        <f>VLOOKUP(C113,Blad1!$A:$B,2,0)</f>
        <v>169</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169</v>
      </c>
      <c r="S113" s="12">
        <f t="shared" si="28"/>
        <v>55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55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54</v>
      </c>
      <c r="F114" s="253">
        <f>VLOOKUP(C114,Blad1!$A:$B,2,0)</f>
        <v>169</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169</v>
      </c>
      <c r="S114" s="12">
        <f t="shared" si="28"/>
        <v>54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54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53</v>
      </c>
      <c r="F115" s="253">
        <f>VLOOKUP(C115,Blad1!$A:$B,2,0)</f>
        <v>168</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168</v>
      </c>
      <c r="S115" s="12">
        <f t="shared" si="28"/>
        <v>53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53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52</v>
      </c>
      <c r="F116" s="253">
        <f>VLOOKUP(C116,Blad1!$A:$B,2,0)</f>
        <v>168</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168</v>
      </c>
      <c r="S116" s="12">
        <f t="shared" si="28"/>
        <v>52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52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51</v>
      </c>
      <c r="F117" s="253">
        <f>VLOOKUP(C117,Blad1!$A:$B,2,0)</f>
        <v>167</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167</v>
      </c>
      <c r="S117" s="12">
        <f t="shared" si="28"/>
        <v>51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51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50</v>
      </c>
      <c r="F118" s="253">
        <f>VLOOKUP(C118,Blad1!$A:$B,2,0)</f>
        <v>167</v>
      </c>
      <c r="G118" s="65" t="str">
        <f t="shared" si="41"/>
        <v/>
      </c>
      <c r="H118" s="4" t="str">
        <f>IF(G118="I",$K118,IF(G118="II",$K118-SUM(H$8:H117),IF(G118="III",$K118-SUM(H$8:H117),IF(G118="IV",$K118-SUM(H$8:H117),IF(G118="V",1-SUM(H$8:H117)," ")))))</f>
        <v xml:space="preserve"> </v>
      </c>
      <c r="I118" s="66" t="str">
        <f>IF(C118=9,"A",IF(C118=-2,"B",IF(C118=-13,"C",IF(C118=-22,"D",IF(C118=-50,"E","")))))</f>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167</v>
      </c>
      <c r="S118" s="12">
        <f t="shared" si="28"/>
        <v>50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50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49</v>
      </c>
      <c r="F119" s="253">
        <f>VLOOKUP(C119,Blad1!$A:$B,2,0)</f>
        <v>166</v>
      </c>
      <c r="G119" s="65" t="str">
        <f t="shared" si="41"/>
        <v/>
      </c>
      <c r="H119" s="4" t="str">
        <f>IF(G119="I",$K119,IF(G119="II",$K119-SUM(H$8:H118),IF(G119="III",$K119-SUM(H$8:H118),IF(G119="IV",$K119-SUM(H$8:H118),IF(G119="V",1-SUM(H$8:H118)," ")))))</f>
        <v xml:space="preserve"> </v>
      </c>
      <c r="I119" s="66" t="str">
        <f t="shared" ref="I119:I135" si="45">IF(C119=45,"A",IF(C119=35,"B",IF(C119=25,"C",IF(C119=17,"D",IF(C119=0,"E","")))))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166</v>
      </c>
      <c r="S119" s="12">
        <f t="shared" si="28"/>
        <v>49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48</v>
      </c>
      <c r="F120" s="253">
        <f>VLOOKUP(C120,Blad1!$A:$B,2,0)</f>
        <v>166</v>
      </c>
      <c r="G120" s="65" t="str">
        <f t="shared" si="41"/>
        <v/>
      </c>
      <c r="H120" s="4" t="str">
        <f>IF(G120="I",$K120,IF(G120="II",$K120-SUM(H$8:H119),IF(G120="III",$K120-SUM(H$8:H119),IF(G120="IV",$K120-SUM(H$8:H119),IF(G120="V",1-SUM(H$8:H119)," ")))))</f>
        <v xml:space="preserve"> </v>
      </c>
      <c r="I120" s="66"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166</v>
      </c>
      <c r="S120" s="12">
        <f t="shared" si="28"/>
        <v>48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47</v>
      </c>
      <c r="F121" s="253">
        <f>VLOOKUP(C121,Blad1!$A:$B,2,0)</f>
        <v>165</v>
      </c>
      <c r="G121" s="65" t="str">
        <f t="shared" si="41"/>
        <v/>
      </c>
      <c r="H121" s="4" t="str">
        <f>IF(G121="I",$K121,IF(G121="II",$K121-SUM(H$8:H120),IF(G121="III",$K121-SUM(H$8:H120),IF(G121="IV",$K121-SUM(H$8:H120),IF(G121="V",1-SUM(H$8:H120)," ")))))</f>
        <v xml:space="preserve"> </v>
      </c>
      <c r="I121" s="66"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165</v>
      </c>
      <c r="S121" s="12">
        <f t="shared" si="28"/>
        <v>47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46</v>
      </c>
      <c r="F122" s="253">
        <f>VLOOKUP(C122,Blad1!$A:$B,2,0)</f>
        <v>165</v>
      </c>
      <c r="G122" s="65" t="str">
        <f t="shared" si="41"/>
        <v/>
      </c>
      <c r="H122" s="4" t="str">
        <f>IF(G122="I",$K122,IF(G122="II",$K122-SUM(H$8:H121),IF(G122="III",$K122-SUM(H$8:H121),IF(G122="IV",$K122-SUM(H$8:H121),IF(G122="V",1-SUM(H$8:H121)," ")))))</f>
        <v xml:space="preserve"> </v>
      </c>
      <c r="I122" s="66"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165</v>
      </c>
      <c r="S122" s="12">
        <f t="shared" si="28"/>
        <v>46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25</v>
      </c>
      <c r="B123" s="5">
        <f t="shared" si="25"/>
        <v>0</v>
      </c>
      <c r="C123" s="14">
        <f t="shared" si="40"/>
        <v>45</v>
      </c>
      <c r="F123" s="253">
        <f>VLOOKUP(C123,Blad1!$A:$B,2,0)</f>
        <v>164</v>
      </c>
      <c r="G123" s="65" t="str">
        <f t="shared" si="41"/>
        <v/>
      </c>
      <c r="H123" s="4" t="str">
        <f>IF(G123="I",$K123,IF(G123="II",$K123-SUM(H$8:H122),IF(G123="III",$K123-SUM(H$8:H122),IF(G123="IV",$K123-SUM(H$8:H122),IF(G123="V",1-SUM(H$8:H122)," ")))))</f>
        <v xml:space="preserve"> </v>
      </c>
      <c r="I123" s="66" t="str">
        <f t="shared" si="45"/>
        <v>A</v>
      </c>
      <c r="J123" s="43">
        <f>IF(I123="A",$K123,IF(I123="B",$K123-SUM(J$8:J122),IF(I123="C",$K123-SUM(J$8:J122),IF(I123="D",$K123-SUM(J$8:J122),IF(I123="E",1-SUM(J$8:J122)," ")))))</f>
        <v>0</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164</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44</v>
      </c>
      <c r="F124" s="253">
        <f>VLOOKUP(C124,Blad1!$A:$B,2,0)</f>
        <v>164</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164</v>
      </c>
      <c r="S124" s="12">
        <f t="shared" si="28"/>
        <v>44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43</v>
      </c>
      <c r="F125" s="253">
        <f>VLOOKUP(C125,Blad1!$A:$B,2,0)</f>
        <v>163</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163</v>
      </c>
      <c r="S125" s="12">
        <f t="shared" si="28"/>
        <v>43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42</v>
      </c>
      <c r="F126" s="253">
        <f>VLOOKUP(C126,Blad1!$A:$B,2,0)</f>
        <v>163</v>
      </c>
      <c r="G126" s="65" t="str">
        <f t="shared" si="41"/>
        <v/>
      </c>
      <c r="H126" s="4" t="str">
        <f>IF(G126="I",$K126,IF(G126="II",$K126-SUM(H$8:H125),IF(G126="III",$K126-SUM(H$8:H125),IF(G126="IV",$K126-SUM(H$8:H125),IF(G126="V",1-SUM(H$8:H125)," ")))))</f>
        <v xml:space="preserve"> </v>
      </c>
      <c r="I126" s="66"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163</v>
      </c>
      <c r="S126" s="12">
        <f t="shared" si="28"/>
        <v>42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41</v>
      </c>
      <c r="F127" s="253">
        <f>VLOOKUP(C127,Blad1!$A:$B,2,0)</f>
        <v>162</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162</v>
      </c>
      <c r="S127" s="12">
        <f t="shared" si="28"/>
        <v>41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40</v>
      </c>
      <c r="F128" s="253">
        <f>VLOOKUP(C128,Blad1!$A:$B,2,0)</f>
        <v>162</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162</v>
      </c>
      <c r="S128" s="12">
        <f t="shared" si="28"/>
        <v>40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40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39</v>
      </c>
      <c r="F129" s="253">
        <f>VLOOKUP(C129,Blad1!$A:$B,2,0)</f>
        <v>161</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161</v>
      </c>
      <c r="S129" s="12">
        <f t="shared" si="28"/>
        <v>39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38</v>
      </c>
      <c r="F130" s="253">
        <f>VLOOKUP(C130,Blad1!$A:$B,2,0)</f>
        <v>161</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161</v>
      </c>
      <c r="S130" s="12">
        <f t="shared" si="28"/>
        <v>38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37</v>
      </c>
      <c r="F131" s="253">
        <f>VLOOKUP(C131,Blad1!$A:$B,2,0)</f>
        <v>160</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160</v>
      </c>
      <c r="S131" s="12">
        <f t="shared" si="28"/>
        <v>37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36</v>
      </c>
      <c r="F132" s="253">
        <f>VLOOKUP(C132,Blad1!$A:$B,2,0)</f>
        <v>160</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160</v>
      </c>
      <c r="S132" s="12">
        <f t="shared" si="28"/>
        <v>36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25</v>
      </c>
      <c r="B133" s="5">
        <f t="shared" si="25"/>
        <v>0</v>
      </c>
      <c r="C133" s="14">
        <f t="shared" si="40"/>
        <v>35</v>
      </c>
      <c r="F133" s="253">
        <f>VLOOKUP(C133,Blad1!$A:$B,2,0)</f>
        <v>159</v>
      </c>
      <c r="G133" s="65" t="str">
        <f t="shared" si="41"/>
        <v/>
      </c>
      <c r="H133" s="4" t="str">
        <f>IF(G133="I",$K133,IF(G133="II",$K133-SUM(H$8:H132),IF(G133="III",$K133-SUM(H$8:H132),IF(G133="IV",$K133-SUM(H$8:H132),IF(G133="V",1-SUM(H$8:H132)," ")))))</f>
        <v xml:space="preserve"> </v>
      </c>
      <c r="I133" s="66" t="str">
        <f t="shared" si="45"/>
        <v>B</v>
      </c>
      <c r="J133" s="43">
        <f>IF(I133="A",$K133,IF(I133="B",$K133-SUM(J$8:J132),IF(I133="C",$K133-SUM(J$8:J132),IF(I133="D",$K133-SUM(J$8:J132),IF(I133="E",1-SUM(J$8:J132)," ")))))</f>
        <v>0</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159</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34</v>
      </c>
      <c r="F134" s="253">
        <f>VLOOKUP(C134,Blad1!$A:$B,2,0)</f>
        <v>159</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159</v>
      </c>
      <c r="S134" s="12">
        <f t="shared" si="28"/>
        <v>34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33</v>
      </c>
      <c r="F135" s="253">
        <f>VLOOKUP(C135,Blad1!$A:$B,2,0)</f>
        <v>158</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158</v>
      </c>
      <c r="S135" s="12">
        <f t="shared" si="28"/>
        <v>33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32</v>
      </c>
      <c r="F136" s="253">
        <f>VLOOKUP(C136,Blad1!$A:$B,2,0)</f>
        <v>158</v>
      </c>
      <c r="G136" s="65" t="str">
        <f t="shared" si="41"/>
        <v/>
      </c>
      <c r="H136" s="4" t="str">
        <f>IF(G136="I",$K136,IF(G136="II",$K136-SUM(H$8:H135),IF(G136="III",$K136-SUM(H$8:H135),IF(G136="IV",$K136-SUM(H$8:H135),IF(G136="V",1-SUM(H$8:H135)," ")))))</f>
        <v xml:space="preserve"> </v>
      </c>
      <c r="I136" s="66" t="str">
        <f t="shared" ref="I136:I167" si="48">IF(C136=45,"A",IF(C136=35,"B",IF(C136=25,"C",IF(C136=17,"D",IF(C136=0,"E","")))))</f>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f t="shared" si="43"/>
        <v>158</v>
      </c>
      <c r="S136" s="12">
        <f t="shared" ref="S136:S199" si="51">C136</f>
        <v>32</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32</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6"/>
        <v>0</v>
      </c>
      <c r="B137" s="5">
        <f t="shared" si="47"/>
        <v>0</v>
      </c>
      <c r="C137" s="14">
        <f t="shared" ref="C137:C200" si="63">C136-1</f>
        <v>31</v>
      </c>
      <c r="F137" s="253">
        <f>VLOOKUP(C137,Blad1!$A:$B,2,0)</f>
        <v>157</v>
      </c>
      <c r="G137" s="65" t="str">
        <f t="shared" ref="G137:G190" si="64">IF(C137=142,"I",IF(C137=124,"II",IF(C137=108,"III",IF(C137=90,"IV",IF(C137=0,"V","")))))</f>
        <v/>
      </c>
      <c r="H137" s="4" t="str">
        <f>IF(G137="I",$K137,IF(G137="II",$K137-SUM(H$8:H136),IF(G137="III",$K137-SUM(H$8:H136),IF(G137="IV",$K137-SUM(H$8:H136),IF(G137="V",1-SUM(H$8:H136)," ")))))</f>
        <v xml:space="preserve"> </v>
      </c>
      <c r="I137" s="66" t="str">
        <f t="shared" si="48"/>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f t="shared" ref="R137:R200" si="65">F137</f>
        <v>157</v>
      </c>
      <c r="S137" s="12">
        <f t="shared" si="51"/>
        <v>31</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31</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6"/>
        <v>0</v>
      </c>
      <c r="B138" s="5">
        <f t="shared" si="47"/>
        <v>0</v>
      </c>
      <c r="C138" s="14">
        <f t="shared" si="63"/>
        <v>30</v>
      </c>
      <c r="F138" s="253">
        <f>VLOOKUP(C138,Blad1!$A:$B,2,0)</f>
        <v>157</v>
      </c>
      <c r="G138" s="65" t="str">
        <f t="shared" si="64"/>
        <v/>
      </c>
      <c r="H138" s="4" t="str">
        <f>IF(G138="I",$K138,IF(G138="II",$K138-SUM(H$8:H137),IF(G138="III",$K138-SUM(H$8:H137),IF(G138="IV",$K138-SUM(H$8:H137),IF(G138="V",1-SUM(H$8:H137)," ")))))</f>
        <v xml:space="preserve"> </v>
      </c>
      <c r="I138" s="66"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f t="shared" si="65"/>
        <v>157</v>
      </c>
      <c r="S138" s="12">
        <f t="shared" si="51"/>
        <v>30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6"/>
        <v>0</v>
      </c>
      <c r="B139" s="5">
        <f t="shared" si="47"/>
        <v>0</v>
      </c>
      <c r="C139" s="14">
        <f t="shared" si="63"/>
        <v>29</v>
      </c>
      <c r="F139" s="253">
        <f>VLOOKUP(C139,Blad1!$A:$B,2,0)</f>
        <v>156</v>
      </c>
      <c r="G139" s="65" t="str">
        <f t="shared" si="64"/>
        <v/>
      </c>
      <c r="H139" s="4" t="str">
        <f>IF(G139="I",$K139,IF(G139="II",$K139-SUM(H$8:H138),IF(G139="III",$K139-SUM(H$8:H138),IF(G139="IV",$K139-SUM(H$8:H138),IF(G139="V",1-SUM(H$8:H138)," ")))))</f>
        <v xml:space="preserve"> </v>
      </c>
      <c r="I139" s="66"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f t="shared" si="65"/>
        <v>156</v>
      </c>
      <c r="S139" s="12">
        <f t="shared" si="51"/>
        <v>29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6"/>
        <v>0</v>
      </c>
      <c r="B140" s="5">
        <f t="shared" si="47"/>
        <v>0</v>
      </c>
      <c r="C140" s="14">
        <f t="shared" si="63"/>
        <v>28</v>
      </c>
      <c r="F140" s="253">
        <f>VLOOKUP(C140,Blad1!$A:$B,2,0)</f>
        <v>156</v>
      </c>
      <c r="G140" s="65" t="str">
        <f t="shared" si="64"/>
        <v/>
      </c>
      <c r="H140" s="4" t="str">
        <f>IF(G140="I",$K140,IF(G140="II",$K140-SUM(H$8:H139),IF(G140="III",$K140-SUM(H$8:H139),IF(G140="IV",$K140-SUM(H$8:H139),IF(G140="V",1-SUM(H$8:H139)," ")))))</f>
        <v xml:space="preserve"> </v>
      </c>
      <c r="I140" s="66"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f t="shared" si="65"/>
        <v>156</v>
      </c>
      <c r="S140" s="12">
        <f t="shared" si="51"/>
        <v>28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6"/>
        <v>0</v>
      </c>
      <c r="B141" s="5">
        <f t="shared" si="47"/>
        <v>0</v>
      </c>
      <c r="C141" s="14">
        <f t="shared" si="63"/>
        <v>27</v>
      </c>
      <c r="F141" s="253">
        <f>VLOOKUP(C141,Blad1!$A:$B,2,0)</f>
        <v>155</v>
      </c>
      <c r="G141" s="65" t="str">
        <f t="shared" si="64"/>
        <v/>
      </c>
      <c r="H141" s="4" t="str">
        <f>IF(G141="I",$K141,IF(G141="II",$K141-SUM(H$8:H140),IF(G141="III",$K141-SUM(H$8:H140),IF(G141="IV",$K141-SUM(H$8:H140),IF(G141="V",1-SUM(H$8:H140)," ")))))</f>
        <v xml:space="preserve"> </v>
      </c>
      <c r="I141" s="66"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f t="shared" si="65"/>
        <v>155</v>
      </c>
      <c r="S141" s="12">
        <f t="shared" si="51"/>
        <v>27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6"/>
        <v>0</v>
      </c>
      <c r="B142" s="5">
        <f t="shared" si="47"/>
        <v>0</v>
      </c>
      <c r="C142" s="14">
        <f t="shared" si="63"/>
        <v>26</v>
      </c>
      <c r="F142" s="253">
        <f>VLOOKUP(C142,Blad1!$A:$B,2,0)</f>
        <v>155</v>
      </c>
      <c r="G142" s="65" t="str">
        <f t="shared" si="64"/>
        <v/>
      </c>
      <c r="H142" s="4" t="str">
        <f>IF(G142="I",$K142,IF(G142="II",$K142-SUM(H$8:H141),IF(G142="III",$K142-SUM(H$8:H141),IF(G142="IV",$K142-SUM(H$8:H141),IF(G142="V",1-SUM(H$8:H141)," ")))))</f>
        <v xml:space="preserve"> </v>
      </c>
      <c r="I142" s="66"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155</v>
      </c>
      <c r="S142" s="12">
        <f t="shared" si="51"/>
        <v>26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6"/>
        <v>25</v>
      </c>
      <c r="B143" s="5">
        <f t="shared" si="47"/>
        <v>0</v>
      </c>
      <c r="C143" s="14">
        <f t="shared" si="63"/>
        <v>25</v>
      </c>
      <c r="F143" s="253">
        <f>VLOOKUP(C143,Blad1!$A:$B,2,0)</f>
        <v>154</v>
      </c>
      <c r="G143" s="65" t="str">
        <f t="shared" si="64"/>
        <v/>
      </c>
      <c r="H143" s="4" t="str">
        <f>IF(G143="I",$K143,IF(G143="II",$K143-SUM(H$8:H142),IF(G143="III",$K143-SUM(H$8:H142),IF(G143="IV",$K143-SUM(H$8:H142),IF(G143="V",1-SUM(H$8:H142)," ")))))</f>
        <v xml:space="preserve"> </v>
      </c>
      <c r="I143" s="66" t="str">
        <f t="shared" si="48"/>
        <v>C</v>
      </c>
      <c r="J143" s="43">
        <f>IF(I143="A",$K143,IF(I143="B",$K143-SUM(J$8:J142),IF(I143="C",$K143-SUM(J$8:J142),IF(I143="D",$K143-SUM(J$8:J142),IF(I143="E",1-SUM(J$8:J142)," ")))))</f>
        <v>0</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154</v>
      </c>
      <c r="S143" s="12">
        <f t="shared" si="51"/>
        <v>25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6"/>
        <v>0</v>
      </c>
      <c r="B144" s="5">
        <f t="shared" si="47"/>
        <v>0</v>
      </c>
      <c r="C144" s="14">
        <f t="shared" si="63"/>
        <v>24</v>
      </c>
      <c r="F144" s="253">
        <f>VLOOKUP(C144,Blad1!$A:$B,2,0)</f>
        <v>154</v>
      </c>
      <c r="G144" s="65" t="str">
        <f t="shared" si="64"/>
        <v/>
      </c>
      <c r="H144" s="4" t="str">
        <f>IF(G144="I",$K144,IF(G144="II",$K144-SUM(H$8:H143),IF(G144="III",$K144-SUM(H$8:H143),IF(G144="IV",$K144-SUM(H$8:H143),IF(G144="V",1-SUM(H$8:H143)," ")))))</f>
        <v xml:space="preserve"> </v>
      </c>
      <c r="I144" s="66"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154</v>
      </c>
      <c r="S144" s="12">
        <f t="shared" si="51"/>
        <v>24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6"/>
        <v>0</v>
      </c>
      <c r="B145" s="5">
        <f t="shared" si="47"/>
        <v>0</v>
      </c>
      <c r="C145" s="14">
        <f t="shared" si="63"/>
        <v>23</v>
      </c>
      <c r="F145" s="253">
        <f>VLOOKUP(C145,Blad1!$A:$B,2,0)</f>
        <v>153</v>
      </c>
      <c r="G145" s="65" t="str">
        <f t="shared" si="64"/>
        <v/>
      </c>
      <c r="H145" s="4" t="str">
        <f>IF(G145="I",$K145,IF(G145="II",$K145-SUM(H$8:H144),IF(G145="III",$K145-SUM(H$8:H144),IF(G145="IV",$K145-SUM(H$8:H144),IF(G145="V",1-SUM(H$8:H144)," ")))))</f>
        <v xml:space="preserve"> </v>
      </c>
      <c r="I145" s="66"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153</v>
      </c>
      <c r="S145" s="12">
        <f t="shared" si="51"/>
        <v>23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6"/>
        <v>0</v>
      </c>
      <c r="B146" s="5">
        <f t="shared" si="47"/>
        <v>0</v>
      </c>
      <c r="C146" s="14">
        <f t="shared" si="63"/>
        <v>22</v>
      </c>
      <c r="F146" s="253">
        <f>VLOOKUP(C146,Blad1!$A:$B,2,0)</f>
        <v>153</v>
      </c>
      <c r="G146" s="65" t="str">
        <f t="shared" si="64"/>
        <v/>
      </c>
      <c r="H146" s="4" t="str">
        <f>IF(G146="I",$K146,IF(G146="II",$K146-SUM(H$8:H145),IF(G146="III",$K146-SUM(H$8:H145),IF(G146="IV",$K146-SUM(H$8:H145),IF(G146="V",1-SUM(H$8:H145)," ")))))</f>
        <v xml:space="preserve"> </v>
      </c>
      <c r="I146" s="66"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153</v>
      </c>
      <c r="S146" s="12">
        <f t="shared" si="51"/>
        <v>22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6"/>
        <v>0</v>
      </c>
      <c r="B147" s="5">
        <f t="shared" si="47"/>
        <v>0</v>
      </c>
      <c r="C147" s="14">
        <f t="shared" si="63"/>
        <v>21</v>
      </c>
      <c r="F147" s="253">
        <f>VLOOKUP(C147,Blad1!$A:$B,2,0)</f>
        <v>152</v>
      </c>
      <c r="G147" s="65" t="str">
        <f t="shared" si="64"/>
        <v/>
      </c>
      <c r="H147" s="4" t="str">
        <f>IF(G147="I",$K147,IF(G147="II",$K147-SUM(H$8:H146),IF(G147="III",$K147-SUM(H$8:H146),IF(G147="IV",$K147-SUM(H$8:H146),IF(G147="V",1-SUM(H$8:H146)," ")))))</f>
        <v xml:space="preserve"> </v>
      </c>
      <c r="I147" s="66"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152</v>
      </c>
      <c r="S147" s="12">
        <f t="shared" si="51"/>
        <v>21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6"/>
        <v>0</v>
      </c>
      <c r="B148" s="5">
        <f t="shared" si="47"/>
        <v>0</v>
      </c>
      <c r="C148" s="14">
        <f t="shared" si="63"/>
        <v>20</v>
      </c>
      <c r="F148" s="253">
        <f>VLOOKUP(C148,Blad1!$A:$B,2,0)</f>
        <v>152</v>
      </c>
      <c r="G148" s="65" t="str">
        <f t="shared" si="64"/>
        <v/>
      </c>
      <c r="H148" s="4" t="str">
        <f>IF(G148="I",$K148,IF(G148="II",$K148-SUM(H$8:H147),IF(G148="III",$K148-SUM(H$8:H147),IF(G148="IV",$K148-SUM(H$8:H147),IF(G148="V",1-SUM(H$8:H147)," ")))))</f>
        <v xml:space="preserve"> </v>
      </c>
      <c r="I148" s="66"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152</v>
      </c>
      <c r="S148" s="12">
        <f t="shared" si="51"/>
        <v>20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6"/>
        <v>0</v>
      </c>
      <c r="B149" s="5">
        <f t="shared" si="47"/>
        <v>0</v>
      </c>
      <c r="C149" s="14">
        <f t="shared" si="63"/>
        <v>19</v>
      </c>
      <c r="F149" s="253">
        <f>VLOOKUP(C149,Blad1!$A:$B,2,0)</f>
        <v>151</v>
      </c>
      <c r="G149" s="65" t="str">
        <f t="shared" si="64"/>
        <v/>
      </c>
      <c r="H149" s="4" t="str">
        <f>IF(G149="I",$K149,IF(G149="II",$K149-SUM(H$8:H148),IF(G149="III",$K149-SUM(H$8:H148),IF(G149="IV",$K149-SUM(H$8:H148),IF(G149="V",1-SUM(H$8:H148)," ")))))</f>
        <v xml:space="preserve"> </v>
      </c>
      <c r="I149" s="66"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151</v>
      </c>
      <c r="S149" s="12">
        <f t="shared" si="51"/>
        <v>19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6"/>
        <v>0</v>
      </c>
      <c r="B150" s="5">
        <f t="shared" si="47"/>
        <v>0</v>
      </c>
      <c r="C150" s="14">
        <f t="shared" si="63"/>
        <v>18</v>
      </c>
      <c r="F150" s="253">
        <f>VLOOKUP(C150,Blad1!$A:$B,2,0)</f>
        <v>151</v>
      </c>
      <c r="G150" s="65" t="str">
        <f t="shared" si="64"/>
        <v/>
      </c>
      <c r="H150" s="4" t="str">
        <f>IF(G150="I",$K150,IF(G150="II",$K150-SUM(H$8:H149),IF(G150="III",$K150-SUM(H$8:H149),IF(G150="IV",$K150-SUM(H$8:H149),IF(G150="V",1-SUM(H$8:H149)," ")))))</f>
        <v xml:space="preserve"> </v>
      </c>
      <c r="I150" s="66"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151</v>
      </c>
      <c r="S150" s="12">
        <f t="shared" si="51"/>
        <v>18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6"/>
        <v>15</v>
      </c>
      <c r="B151" s="5">
        <f t="shared" si="47"/>
        <v>0</v>
      </c>
      <c r="C151" s="14">
        <f t="shared" si="63"/>
        <v>17</v>
      </c>
      <c r="F151" s="253">
        <f>VLOOKUP(C151,Blad1!$A:$B,2,0)</f>
        <v>150</v>
      </c>
      <c r="G151" s="65" t="str">
        <f t="shared" si="64"/>
        <v/>
      </c>
      <c r="H151" s="4" t="str">
        <f>IF(G151="I",$K151,IF(G151="II",$K151-SUM(H$8:H150),IF(G151="III",$K151-SUM(H$8:H150),IF(G151="IV",$K151-SUM(H$8:H150),IF(G151="V",1-SUM(H$8:H150)," ")))))</f>
        <v xml:space="preserve"> </v>
      </c>
      <c r="I151" s="66" t="str">
        <f t="shared" si="48"/>
        <v>D</v>
      </c>
      <c r="J151" s="43">
        <f>IF(I151="A",$K151,IF(I151="B",$K151-SUM(J$8:J150),IF(I151="C",$K151-SUM(J$8:J150),IF(I151="D",$K151-SUM(J$8:J150),IF(I151="E",1-SUM(J$8:J150)," ")))))</f>
        <v>0</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150</v>
      </c>
      <c r="S151" s="12">
        <f t="shared" si="51"/>
        <v>17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6"/>
        <v>0</v>
      </c>
      <c r="B152" s="5">
        <f t="shared" si="47"/>
        <v>0</v>
      </c>
      <c r="C152" s="14">
        <f t="shared" si="63"/>
        <v>16</v>
      </c>
      <c r="F152" s="253">
        <f>VLOOKUP(C152,Blad1!$A:$B,2,0)</f>
        <v>149</v>
      </c>
      <c r="G152" s="65" t="str">
        <f t="shared" si="64"/>
        <v/>
      </c>
      <c r="H152" s="4" t="str">
        <f>IF(G152="I",$K152,IF(G152="II",$K152-SUM(H$8:H151),IF(G152="III",$K152-SUM(H$8:H151),IF(G152="IV",$K152-SUM(H$8:H151),IF(G152="V",1-SUM(H$8:H151)," ")))))</f>
        <v xml:space="preserve"> </v>
      </c>
      <c r="I152" s="66"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149</v>
      </c>
      <c r="S152" s="12">
        <f t="shared" si="51"/>
        <v>16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6"/>
        <v>0</v>
      </c>
      <c r="B153" s="5">
        <f t="shared" si="47"/>
        <v>0</v>
      </c>
      <c r="C153" s="14">
        <f t="shared" si="63"/>
        <v>15</v>
      </c>
      <c r="F153" s="253">
        <f>VLOOKUP(C153,Blad1!$A:$B,2,0)</f>
        <v>149</v>
      </c>
      <c r="G153" s="65" t="str">
        <f t="shared" si="64"/>
        <v/>
      </c>
      <c r="H153" s="4" t="str">
        <f>IF(G153="I",$K153,IF(G153="II",$K153-SUM(H$8:H152),IF(G153="III",$K153-SUM(H$8:H152),IF(G153="IV",$K153-SUM(H$8:H152),IF(G153="V",1-SUM(H$8:H152)," ")))))</f>
        <v xml:space="preserve"> </v>
      </c>
      <c r="I153" s="66"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149</v>
      </c>
      <c r="S153" s="12">
        <f t="shared" si="51"/>
        <v>15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6"/>
        <v>0</v>
      </c>
      <c r="B154" s="5">
        <f t="shared" si="47"/>
        <v>0</v>
      </c>
      <c r="C154" s="14">
        <f t="shared" si="63"/>
        <v>14</v>
      </c>
      <c r="F154" s="253">
        <f>VLOOKUP(C154,Blad1!$A:$B,2,0)</f>
        <v>148</v>
      </c>
      <c r="G154" s="65" t="str">
        <f t="shared" si="64"/>
        <v/>
      </c>
      <c r="H154" s="4" t="str">
        <f>IF(G154="I",$K154,IF(G154="II",$K154-SUM(H$8:H153),IF(G154="III",$K154-SUM(H$8:H153),IF(G154="IV",$K154-SUM(H$8:H153),IF(G154="V",1-SUM(H$8:H153)," ")))))</f>
        <v xml:space="preserve"> </v>
      </c>
      <c r="I154" s="66"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148</v>
      </c>
      <c r="S154" s="12">
        <f t="shared" si="51"/>
        <v>14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6"/>
        <v>0</v>
      </c>
      <c r="B155" s="5">
        <f t="shared" si="47"/>
        <v>0</v>
      </c>
      <c r="C155" s="14">
        <f t="shared" si="63"/>
        <v>13</v>
      </c>
      <c r="F155" s="253">
        <f>VLOOKUP(C155,Blad1!$A:$B,2,0)</f>
        <v>148</v>
      </c>
      <c r="G155" s="65" t="str">
        <f t="shared" si="64"/>
        <v/>
      </c>
      <c r="H155" s="4" t="str">
        <f>IF(G155="I",$K155,IF(G155="II",$K155-SUM(H$8:H154),IF(G155="III",$K155-SUM(H$8:H154),IF(G155="IV",$K155-SUM(H$8:H154),IF(G155="V",1-SUM(H$8:H154)," ")))))</f>
        <v xml:space="preserve"> </v>
      </c>
      <c r="I155" s="66"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148</v>
      </c>
      <c r="S155" s="12">
        <f t="shared" si="51"/>
        <v>13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6"/>
        <v>0</v>
      </c>
      <c r="B156" s="5">
        <f t="shared" si="47"/>
        <v>0</v>
      </c>
      <c r="C156" s="14">
        <f t="shared" si="63"/>
        <v>12</v>
      </c>
      <c r="F156" s="253">
        <f>VLOOKUP(C156,Blad1!$A:$B,2,0)</f>
        <v>147</v>
      </c>
      <c r="G156" s="65" t="str">
        <f t="shared" si="64"/>
        <v/>
      </c>
      <c r="H156" s="4" t="str">
        <f>IF(G156="I",$K156,IF(G156="II",$K156-SUM(H$8:H155),IF(G156="III",$K156-SUM(H$8:H155),IF(G156="IV",$K156-SUM(H$8:H155),IF(G156="V",1-SUM(H$8:H155)," ")))))</f>
        <v xml:space="preserve"> </v>
      </c>
      <c r="I156" s="66"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147</v>
      </c>
      <c r="S156" s="12">
        <f t="shared" si="51"/>
        <v>12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6"/>
        <v>0</v>
      </c>
      <c r="B157" s="5">
        <f t="shared" si="47"/>
        <v>0</v>
      </c>
      <c r="C157" s="14">
        <f t="shared" si="63"/>
        <v>11</v>
      </c>
      <c r="F157" s="253">
        <f>VLOOKUP(C157,Blad1!$A:$B,2,0)</f>
        <v>147</v>
      </c>
      <c r="G157" s="65" t="str">
        <f t="shared" si="64"/>
        <v/>
      </c>
      <c r="H157" s="4" t="str">
        <f>IF(G157="I",$K157,IF(G157="II",$K157-SUM(H$8:H156),IF(G157="III",$K157-SUM(H$8:H156),IF(G157="IV",$K157-SUM(H$8:H156),IF(G157="V",1-SUM(H$8:H156)," ")))))</f>
        <v xml:space="preserve"> </v>
      </c>
      <c r="I157" s="66"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147</v>
      </c>
      <c r="S157" s="12">
        <f t="shared" si="51"/>
        <v>11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6"/>
        <v>0</v>
      </c>
      <c r="B158" s="5">
        <f t="shared" si="47"/>
        <v>0</v>
      </c>
      <c r="C158" s="14">
        <f t="shared" si="63"/>
        <v>10</v>
      </c>
      <c r="F158" s="253">
        <f>VLOOKUP(C158,Blad1!$A:$B,2,0)</f>
        <v>146</v>
      </c>
      <c r="G158" s="65" t="str">
        <f t="shared" si="64"/>
        <v/>
      </c>
      <c r="H158" s="4" t="str">
        <f>IF(G158="I",$K158,IF(G158="II",$K158-SUM(H$8:H157),IF(G158="III",$K158-SUM(H$8:H157),IF(G158="IV",$K158-SUM(H$8:H157),IF(G158="V",1-SUM(H$8:H157)," ")))))</f>
        <v xml:space="preserve"> </v>
      </c>
      <c r="I158" s="66"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146</v>
      </c>
      <c r="S158" s="12">
        <f t="shared" si="51"/>
        <v>10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6"/>
        <v>0</v>
      </c>
      <c r="B159" s="5">
        <f t="shared" si="47"/>
        <v>0</v>
      </c>
      <c r="C159" s="14">
        <f t="shared" si="63"/>
        <v>9</v>
      </c>
      <c r="F159" s="253">
        <f>VLOOKUP(C159,Blad1!$A:$B,2,0)</f>
        <v>146</v>
      </c>
      <c r="G159" s="65" t="str">
        <f t="shared" si="64"/>
        <v/>
      </c>
      <c r="H159" s="4" t="str">
        <f>IF(G159="I",$K159,IF(G159="II",$K159-SUM(H$8:H158),IF(G159="III",$K159-SUM(H$8:H158),IF(G159="IV",$K159-SUM(H$8:H158),IF(G159="V",1-SUM(H$8:H158)," ")))))</f>
        <v xml:space="preserve"> </v>
      </c>
      <c r="I159" s="66"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146</v>
      </c>
      <c r="S159" s="12">
        <f t="shared" si="51"/>
        <v>9</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6"/>
        <v>0</v>
      </c>
      <c r="B160" s="5">
        <f t="shared" si="47"/>
        <v>0</v>
      </c>
      <c r="C160" s="14">
        <f t="shared" si="63"/>
        <v>8</v>
      </c>
      <c r="F160" s="253">
        <f>VLOOKUP(C160,Blad1!$A:$B,2,0)</f>
        <v>145</v>
      </c>
      <c r="G160" s="65" t="str">
        <f t="shared" si="64"/>
        <v/>
      </c>
      <c r="H160" s="4" t="str">
        <f>IF(G160="I",$K160,IF(G160="II",$K160-SUM(H$8:H159),IF(G160="III",$K160-SUM(H$8:H159),IF(G160="IV",$K160-SUM(H$8:H159),IF(G160="V",1-SUM(H$8:H159)," ")))))</f>
        <v xml:space="preserve"> </v>
      </c>
      <c r="I160" s="66"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145</v>
      </c>
      <c r="S160" s="12">
        <f t="shared" si="51"/>
        <v>8</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6"/>
        <v>0</v>
      </c>
      <c r="B161" s="5">
        <f t="shared" si="47"/>
        <v>0</v>
      </c>
      <c r="C161" s="14">
        <f t="shared" si="63"/>
        <v>7</v>
      </c>
      <c r="F161" s="253">
        <f>VLOOKUP(C161,Blad1!$A:$B,2,0)</f>
        <v>145</v>
      </c>
      <c r="G161" s="65" t="str">
        <f t="shared" si="64"/>
        <v/>
      </c>
      <c r="H161" s="4" t="str">
        <f>IF(G161="I",$K161,IF(G161="II",$K161-SUM(H$8:H160),IF(G161="III",$K161-SUM(H$8:H160),IF(G161="IV",$K161-SUM(H$8:H160),IF(G161="V",1-SUM(H$8:H160)," ")))))</f>
        <v xml:space="preserve"> </v>
      </c>
      <c r="I161" s="66"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145</v>
      </c>
      <c r="S161" s="12">
        <f t="shared" si="51"/>
        <v>7</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6"/>
        <v>0</v>
      </c>
      <c r="B162" s="5">
        <f t="shared" si="47"/>
        <v>0</v>
      </c>
      <c r="C162" s="14">
        <f t="shared" si="63"/>
        <v>6</v>
      </c>
      <c r="F162" s="253">
        <f>VLOOKUP(C162,Blad1!$A:$B,2,0)</f>
        <v>144</v>
      </c>
      <c r="G162" s="65" t="str">
        <f t="shared" si="64"/>
        <v/>
      </c>
      <c r="H162" s="4" t="str">
        <f>IF(G162="I",$K162,IF(G162="II",$K162-SUM(H$8:H161),IF(G162="III",$K162-SUM(H$8:H161),IF(G162="IV",$K162-SUM(H$8:H161),IF(G162="V",1-SUM(H$8:H161)," ")))))</f>
        <v xml:space="preserve"> </v>
      </c>
      <c r="I162" s="66"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144</v>
      </c>
      <c r="S162" s="12">
        <f t="shared" si="51"/>
        <v>6</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6"/>
        <v>0</v>
      </c>
      <c r="B163" s="5">
        <f t="shared" si="47"/>
        <v>0</v>
      </c>
      <c r="C163" s="14">
        <f t="shared" si="63"/>
        <v>5</v>
      </c>
      <c r="F163" s="253">
        <f>VLOOKUP(C163,Blad1!$A:$B,2,0)</f>
        <v>144</v>
      </c>
      <c r="G163" s="65" t="str">
        <f t="shared" si="64"/>
        <v/>
      </c>
      <c r="H163" s="4" t="str">
        <f>IF(G163="I",$K163,IF(G163="II",$K163-SUM(H$8:H162),IF(G163="III",$K163-SUM(H$8:H162),IF(G163="IV",$K163-SUM(H$8:H162),IF(G163="V",1-SUM(H$8:H162)," ")))))</f>
        <v xml:space="preserve"> </v>
      </c>
      <c r="I163" s="66"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144</v>
      </c>
      <c r="S163" s="12">
        <f t="shared" si="51"/>
        <v>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6"/>
        <v>0</v>
      </c>
      <c r="B164" s="5">
        <f t="shared" si="47"/>
        <v>0</v>
      </c>
      <c r="C164" s="14">
        <f t="shared" si="63"/>
        <v>4</v>
      </c>
      <c r="F164" s="253">
        <f>VLOOKUP(C164,Blad1!$A:$B,2,0)</f>
        <v>143</v>
      </c>
      <c r="G164" s="65" t="str">
        <f t="shared" si="64"/>
        <v/>
      </c>
      <c r="H164" s="4" t="str">
        <f>IF(G164="I",$K164,IF(G164="II",$K164-SUM(H$8:H163),IF(G164="III",$K164-SUM(H$8:H163),IF(G164="IV",$K164-SUM(H$8:H163),IF(G164="V",1-SUM(H$8:H163)," ")))))</f>
        <v xml:space="preserve"> </v>
      </c>
      <c r="I164" s="66"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143</v>
      </c>
      <c r="S164" s="12">
        <f t="shared" si="51"/>
        <v>4</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6"/>
        <v>0</v>
      </c>
      <c r="B165" s="5">
        <f t="shared" si="47"/>
        <v>0</v>
      </c>
      <c r="C165" s="14">
        <f t="shared" si="63"/>
        <v>3</v>
      </c>
      <c r="F165" s="253">
        <f>VLOOKUP(C165,Blad1!$A:$B,2,0)</f>
        <v>143</v>
      </c>
      <c r="G165" s="65" t="str">
        <f t="shared" si="64"/>
        <v/>
      </c>
      <c r="H165" s="4" t="str">
        <f>IF(G165="I",$K165,IF(G165="II",$K165-SUM(H$8:H164),IF(G165="III",$K165-SUM(H$8:H164),IF(G165="IV",$K165-SUM(H$8:H164),IF(G165="V",1-SUM(H$8:H164)," ")))))</f>
        <v xml:space="preserve"> </v>
      </c>
      <c r="I165" s="66"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143</v>
      </c>
      <c r="S165" s="12">
        <f t="shared" si="51"/>
        <v>3</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6"/>
        <v>0</v>
      </c>
      <c r="B166" s="5">
        <f t="shared" si="47"/>
        <v>0</v>
      </c>
      <c r="C166" s="14">
        <f t="shared" si="63"/>
        <v>2</v>
      </c>
      <c r="F166" s="253">
        <f>VLOOKUP(C166,Blad1!$A:$B,2,0)</f>
        <v>142</v>
      </c>
      <c r="G166" s="65" t="str">
        <f t="shared" si="64"/>
        <v/>
      </c>
      <c r="H166" s="4" t="str">
        <f>IF(G166="I",$K166,IF(G166="II",$K166-SUM(H$8:H165),IF(G166="III",$K166-SUM(H$8:H165),IF(G166="IV",$K166-SUM(H$8:H165),IF(G166="V",1-SUM(H$8:H165)," ")))))</f>
        <v xml:space="preserve"> </v>
      </c>
      <c r="I166" s="66"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142</v>
      </c>
      <c r="S166" s="12">
        <f t="shared" si="51"/>
        <v>2</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6"/>
        <v>0</v>
      </c>
      <c r="B167" s="5">
        <f t="shared" si="47"/>
        <v>0</v>
      </c>
      <c r="C167" s="14">
        <f t="shared" si="63"/>
        <v>1</v>
      </c>
      <c r="F167" s="253">
        <f>VLOOKUP(C167,Blad1!$A:$B,2,0)</f>
        <v>142</v>
      </c>
      <c r="G167" s="65" t="str">
        <f t="shared" si="64"/>
        <v/>
      </c>
      <c r="H167" s="4" t="str">
        <f>IF(G167="I",$K167,IF(G167="II",$K167-SUM(H$8:H166),IF(G167="III",$K167-SUM(H$8:H166),IF(G167="IV",$K167-SUM(H$8:H166),IF(G167="V",1-SUM(H$8:H166)," ")))))</f>
        <v xml:space="preserve"> </v>
      </c>
      <c r="I167" s="66"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142</v>
      </c>
      <c r="S167" s="12">
        <f t="shared" si="51"/>
        <v>1</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6"/>
        <v>10</v>
      </c>
      <c r="B168" s="5">
        <f t="shared" si="47"/>
        <v>20</v>
      </c>
      <c r="C168" s="14">
        <f t="shared" si="63"/>
        <v>0</v>
      </c>
      <c r="F168" s="253">
        <f>VLOOKUP(C168,Blad1!$A:$B,2,0)</f>
        <v>141</v>
      </c>
      <c r="G168" s="65" t="str">
        <f t="shared" si="64"/>
        <v>V</v>
      </c>
      <c r="H168" s="4">
        <f>IF(G168="I",$K168,IF(G168="II",$K168-SUM(H$8:H167),IF(G168="III",$K168-SUM(H$8:H167),IF(G168="IV",$K168-SUM(H$8:H167),IF(G168="V",1-SUM(H$8:H167)," ")))))</f>
        <v>1</v>
      </c>
      <c r="I168" s="66" t="str">
        <f t="shared" ref="I168:I201" si="67">IF(C168=45,"A",IF(C168=35,"B",IF(C168=25,"C",IF(C168=17,"D",IF(C168=0,"E","")))))</f>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141</v>
      </c>
      <c r="S168" s="12">
        <f t="shared" si="51"/>
        <v>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6"/>
        <v>0</v>
      </c>
      <c r="B169" s="5">
        <f t="shared" si="47"/>
        <v>0</v>
      </c>
      <c r="C169" s="14">
        <f t="shared" si="63"/>
        <v>-1</v>
      </c>
      <c r="F169" s="253">
        <f>VLOOKUP(C169,Blad1!$A:$B,2,0)</f>
        <v>0</v>
      </c>
      <c r="G169" s="65" t="str">
        <f t="shared" si="64"/>
        <v/>
      </c>
      <c r="H169" s="4" t="str">
        <f>IF(G169="I",$K169,IF(G169="II",$K169-SUM(H$8:H168),IF(G169="III",$K169-SUM(H$8:H168),IF(G169="IV",$K169-SUM(H$8:H168),IF(G169="V",1-SUM(H$8:H168)," ")))))</f>
        <v xml:space="preserve"> </v>
      </c>
      <c r="I169" s="66" t="str">
        <f t="shared" si="67"/>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0</v>
      </c>
      <c r="S169" s="12">
        <f t="shared" si="51"/>
        <v>-1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6"/>
        <v>0</v>
      </c>
      <c r="B170" s="5">
        <f t="shared" si="47"/>
        <v>0</v>
      </c>
      <c r="C170" s="14">
        <f t="shared" si="63"/>
        <v>-2</v>
      </c>
      <c r="F170" s="253">
        <f>VLOOKUP(C170,Blad1!$A:$B,2,0)</f>
        <v>0</v>
      </c>
      <c r="G170" s="65" t="str">
        <f t="shared" si="64"/>
        <v/>
      </c>
      <c r="H170" s="4" t="str">
        <f>IF(G170="I",$K170,IF(G170="II",$K170-SUM(H$8:H169),IF(G170="III",$K170-SUM(H$8:H169),IF(G170="IV",$K170-SUM(H$8:H169),IF(G170="V",1-SUM(H$8:H169)," ")))))</f>
        <v xml:space="preserve"> </v>
      </c>
      <c r="I170" s="66" t="str">
        <f t="shared" si="67"/>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0</v>
      </c>
      <c r="S170" s="12">
        <f t="shared" si="51"/>
        <v>-2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6"/>
        <v>0</v>
      </c>
      <c r="B171" s="5">
        <f t="shared" si="47"/>
        <v>0</v>
      </c>
      <c r="C171" s="14">
        <f t="shared" si="63"/>
        <v>-3</v>
      </c>
      <c r="F171" s="253">
        <f>VLOOKUP(C171,Blad1!$A:$B,2,0)</f>
        <v>0</v>
      </c>
      <c r="G171" s="65" t="str">
        <f t="shared" si="64"/>
        <v/>
      </c>
      <c r="H171" s="4" t="str">
        <f>IF(G171="I",$K171,IF(G171="II",$K171-SUM(H$8:H170),IF(G171="III",$K171-SUM(H$8:H170),IF(G171="IV",$K171-SUM(H$8:H170),IF(G171="V",1-SUM(H$8:H170)," ")))))</f>
        <v xml:space="preserve"> </v>
      </c>
      <c r="I171" s="66" t="str">
        <f t="shared" si="67"/>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0</v>
      </c>
      <c r="S171" s="12">
        <f t="shared" si="51"/>
        <v>-3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6"/>
        <v>0</v>
      </c>
      <c r="B172" s="5">
        <f t="shared" si="47"/>
        <v>0</v>
      </c>
      <c r="C172" s="14">
        <f t="shared" si="63"/>
        <v>-4</v>
      </c>
      <c r="F172" s="253">
        <f>VLOOKUP(C172,Blad1!$A:$B,2,0)</f>
        <v>0</v>
      </c>
      <c r="G172" s="65" t="str">
        <f t="shared" si="64"/>
        <v/>
      </c>
      <c r="H172" s="4" t="str">
        <f>IF(G172="I",$K172,IF(G172="II",$K172-SUM(H$8:H171),IF(G172="III",$K172-SUM(H$8:H171),IF(G172="IV",$K172-SUM(H$8:H171),IF(G172="V",1-SUM(H$8:H171)," ")))))</f>
        <v xml:space="preserve"> </v>
      </c>
      <c r="I172" s="66" t="str">
        <f t="shared" si="67"/>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0</v>
      </c>
      <c r="S172" s="12">
        <f t="shared" si="51"/>
        <v>-4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6"/>
        <v>0</v>
      </c>
      <c r="B173" s="5">
        <f t="shared" si="47"/>
        <v>0</v>
      </c>
      <c r="C173" s="14">
        <f t="shared" si="63"/>
        <v>-5</v>
      </c>
      <c r="F173" s="253">
        <f>VLOOKUP(C173,Blad1!$A:$B,2,0)</f>
        <v>0</v>
      </c>
      <c r="G173" s="65" t="str">
        <f t="shared" si="64"/>
        <v/>
      </c>
      <c r="H173" s="4" t="str">
        <f>IF(G173="I",$K173,IF(G173="II",$K173-SUM(H$8:H172),IF(G173="III",$K173-SUM(H$8:H172),IF(G173="IV",$K173-SUM(H$8:H172),IF(G173="V",1-SUM(H$8:H172)," ")))))</f>
        <v xml:space="preserve"> </v>
      </c>
      <c r="I173" s="66" t="str">
        <f t="shared" si="67"/>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0</v>
      </c>
      <c r="S173" s="12">
        <f t="shared" si="51"/>
        <v>-5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6"/>
        <v>0</v>
      </c>
      <c r="B174" s="5">
        <f t="shared" si="47"/>
        <v>0</v>
      </c>
      <c r="C174" s="14">
        <f t="shared" si="63"/>
        <v>-6</v>
      </c>
      <c r="F174" s="253">
        <f>VLOOKUP(C174,Blad1!$A:$B,2,0)</f>
        <v>0</v>
      </c>
      <c r="G174" s="65" t="str">
        <f t="shared" si="64"/>
        <v/>
      </c>
      <c r="H174" s="4" t="str">
        <f>IF(G174="I",$K174,IF(G174="II",$K174-SUM(H$8:H173),IF(G174="III",$K174-SUM(H$8:H173),IF(G174="IV",$K174-SUM(H$8:H173),IF(G174="V",1-SUM(H$8:H173)," ")))))</f>
        <v xml:space="preserve"> </v>
      </c>
      <c r="I174" s="66" t="str">
        <f t="shared" si="67"/>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0</v>
      </c>
      <c r="S174" s="12">
        <f t="shared" si="51"/>
        <v>-6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6"/>
        <v>0</v>
      </c>
      <c r="B175" s="5">
        <f t="shared" si="47"/>
        <v>0</v>
      </c>
      <c r="C175" s="14">
        <f t="shared" si="63"/>
        <v>-7</v>
      </c>
      <c r="F175" s="253">
        <f>VLOOKUP(C175,Blad1!$A:$B,2,0)</f>
        <v>0</v>
      </c>
      <c r="G175" s="65" t="str">
        <f t="shared" si="64"/>
        <v/>
      </c>
      <c r="H175" s="4" t="str">
        <f>IF(G175="I",$K175,IF(G175="II",$K175-SUM(H$8:H174),IF(G175="III",$K175-SUM(H$8:H174),IF(G175="IV",$K175-SUM(H$8:H174),IF(G175="V",1-SUM(H$8:H174)," ")))))</f>
        <v xml:space="preserve"> </v>
      </c>
      <c r="I175" s="66" t="str">
        <f t="shared" si="67"/>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0</v>
      </c>
      <c r="S175" s="12">
        <f t="shared" si="51"/>
        <v>-7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6"/>
        <v>0</v>
      </c>
      <c r="B176" s="5">
        <f t="shared" si="47"/>
        <v>0</v>
      </c>
      <c r="C176" s="14">
        <f t="shared" si="63"/>
        <v>-8</v>
      </c>
      <c r="F176" s="253">
        <f>VLOOKUP(C176,Blad1!$A:$B,2,0)</f>
        <v>0</v>
      </c>
      <c r="G176" s="65" t="str">
        <f t="shared" si="64"/>
        <v/>
      </c>
      <c r="H176" s="4" t="str">
        <f>IF(G176="I",$K176,IF(G176="II",$K176-SUM(H$8:H175),IF(G176="III",$K176-SUM(H$8:H175),IF(G176="IV",$K176-SUM(H$8:H175),IF(G176="V",1-SUM(H$8:H175)," ")))))</f>
        <v xml:space="preserve"> </v>
      </c>
      <c r="I176" s="66" t="str">
        <f t="shared" si="67"/>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0</v>
      </c>
      <c r="S176" s="12">
        <f t="shared" si="51"/>
        <v>-8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6"/>
        <v>0</v>
      </c>
      <c r="B177" s="5">
        <f t="shared" si="47"/>
        <v>0</v>
      </c>
      <c r="C177" s="14">
        <f t="shared" si="63"/>
        <v>-9</v>
      </c>
      <c r="F177" s="253">
        <f>VLOOKUP(C177,Blad1!$A:$C,3,0)</f>
        <v>0</v>
      </c>
      <c r="G177" s="65" t="str">
        <f t="shared" si="64"/>
        <v/>
      </c>
      <c r="H177" s="4" t="str">
        <f>IF(G177="I",$K177,IF(G177="II",$K177-SUM(H$8:H176),IF(G177="III",$K177-SUM(H$8:H176),IF(G177="IV",$K177-SUM(H$8:H176),IF(G177="V",1-SUM(H$8:H176)," ")))))</f>
        <v xml:space="preserve"> </v>
      </c>
      <c r="I177" s="66" t="str">
        <f t="shared" si="67"/>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0</v>
      </c>
      <c r="S177" s="12">
        <f t="shared" si="51"/>
        <v>-9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6"/>
        <v>0</v>
      </c>
      <c r="B178" s="5">
        <f t="shared" si="47"/>
        <v>0</v>
      </c>
      <c r="C178" s="14">
        <f t="shared" si="63"/>
        <v>-10</v>
      </c>
      <c r="F178" s="253">
        <f>VLOOKUP(C178,Blad1!$A:$C,3,0)</f>
        <v>0</v>
      </c>
      <c r="G178" s="65" t="str">
        <f t="shared" si="64"/>
        <v/>
      </c>
      <c r="H178" s="4" t="str">
        <f>IF(G178="I",$K178,IF(G178="II",$K178-SUM(H$8:H177),IF(G178="III",$K178-SUM(H$8:H177),IF(G178="IV",$K178-SUM(H$8:H177),IF(G178="V",1-SUM(H$8:H177)," ")))))</f>
        <v xml:space="preserve"> </v>
      </c>
      <c r="I178" s="66" t="str">
        <f t="shared" si="67"/>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0</v>
      </c>
      <c r="S178" s="12">
        <f t="shared" si="51"/>
        <v>-10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6"/>
        <v>0</v>
      </c>
      <c r="B179" s="5">
        <f t="shared" si="47"/>
        <v>0</v>
      </c>
      <c r="C179" s="14">
        <f t="shared" si="63"/>
        <v>-11</v>
      </c>
      <c r="F179" s="253">
        <f>VLOOKUP(C179,Blad1!$A:$C,3,0)</f>
        <v>0</v>
      </c>
      <c r="G179" s="65" t="str">
        <f t="shared" si="64"/>
        <v/>
      </c>
      <c r="H179" s="4" t="str">
        <f>IF(G179="I",$K179,IF(G179="II",$K179-SUM(H$8:H178),IF(G179="III",$K179-SUM(H$8:H178),IF(G179="IV",$K179-SUM(H$8:H178),IF(G179="V",1-SUM(H$8:H178)," ")))))</f>
        <v xml:space="preserve"> </v>
      </c>
      <c r="I179" s="66" t="str">
        <f t="shared" si="67"/>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0</v>
      </c>
      <c r="S179" s="12">
        <f t="shared" si="51"/>
        <v>-11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6"/>
        <v>0</v>
      </c>
      <c r="B180" s="5">
        <f t="shared" si="47"/>
        <v>0</v>
      </c>
      <c r="C180" s="14">
        <f t="shared" si="63"/>
        <v>-12</v>
      </c>
      <c r="F180" s="253">
        <f>VLOOKUP(C180,Blad1!$A:$C,3,0)</f>
        <v>0</v>
      </c>
      <c r="G180" s="65" t="str">
        <f t="shared" si="64"/>
        <v/>
      </c>
      <c r="H180" s="4" t="str">
        <f>IF(G180="I",$K180,IF(G180="II",$K180-SUM(H$8:H179),IF(G180="III",$K180-SUM(H$8:H179),IF(G180="IV",$K180-SUM(H$8:H179),IF(G180="V",1-SUM(H$8:H179)," ")))))</f>
        <v xml:space="preserve"> </v>
      </c>
      <c r="I180" s="66" t="str">
        <f t="shared" si="67"/>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0</v>
      </c>
      <c r="S180" s="12">
        <f t="shared" si="51"/>
        <v>-12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6"/>
        <v>0</v>
      </c>
      <c r="B181" s="5">
        <f t="shared" si="47"/>
        <v>0</v>
      </c>
      <c r="C181" s="14">
        <f t="shared" si="63"/>
        <v>-13</v>
      </c>
      <c r="F181" s="253">
        <f>VLOOKUP(C181,Blad1!$A:$C,3,0)</f>
        <v>0</v>
      </c>
      <c r="G181" s="65" t="str">
        <f t="shared" si="64"/>
        <v/>
      </c>
      <c r="H181" s="4" t="str">
        <f>IF(G181="I",$K181,IF(G181="II",$K181-SUM(H$8:H180),IF(G181="III",$K181-SUM(H$8:H180),IF(G181="IV",$K181-SUM(H$8:H180),IF(G181="V",1-SUM(H$8:H180)," ")))))</f>
        <v xml:space="preserve"> </v>
      </c>
      <c r="I181" s="66" t="str">
        <f t="shared" si="67"/>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0</v>
      </c>
      <c r="S181" s="12">
        <f t="shared" si="51"/>
        <v>-13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6"/>
        <v>0</v>
      </c>
      <c r="B182" s="5">
        <f t="shared" si="47"/>
        <v>0</v>
      </c>
      <c r="C182" s="14">
        <f t="shared" si="63"/>
        <v>-14</v>
      </c>
      <c r="F182" s="253">
        <f>VLOOKUP(C182,Blad1!$A:$C,3,0)</f>
        <v>0</v>
      </c>
      <c r="G182" s="65" t="str">
        <f t="shared" si="64"/>
        <v/>
      </c>
      <c r="H182" s="4" t="str">
        <f>IF(G182="I",$K182,IF(G182="II",$K182-SUM(H$8:H181),IF(G182="III",$K182-SUM(H$8:H181),IF(G182="IV",$K182-SUM(H$8:H181),IF(G182="V",1-SUM(H$8:H181)," ")))))</f>
        <v xml:space="preserve"> </v>
      </c>
      <c r="I182" s="66" t="str">
        <f t="shared" si="67"/>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0</v>
      </c>
      <c r="S182" s="12">
        <f t="shared" si="51"/>
        <v>-14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6"/>
        <v>0</v>
      </c>
      <c r="B183" s="5">
        <f t="shared" si="47"/>
        <v>0</v>
      </c>
      <c r="C183" s="14">
        <f t="shared" si="63"/>
        <v>-15</v>
      </c>
      <c r="F183" s="253">
        <f>VLOOKUP(C183,Blad1!$A:$C,3,0)</f>
        <v>0</v>
      </c>
      <c r="G183" s="65" t="str">
        <f t="shared" si="64"/>
        <v/>
      </c>
      <c r="H183" s="4" t="str">
        <f>IF(G183="I",$K183,IF(G183="II",$K183-SUM(H$8:H182),IF(G183="III",$K183-SUM(H$8:H182),IF(G183="IV",$K183-SUM(H$8:H182),IF(G183="V",1-SUM(H$8:H182)," ")))))</f>
        <v xml:space="preserve"> </v>
      </c>
      <c r="I183" s="66" t="str">
        <f t="shared" si="67"/>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0</v>
      </c>
      <c r="S183" s="12">
        <f t="shared" si="51"/>
        <v>-15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6"/>
        <v>0</v>
      </c>
      <c r="B184" s="5">
        <f t="shared" si="47"/>
        <v>0</v>
      </c>
      <c r="C184" s="14">
        <f t="shared" si="63"/>
        <v>-16</v>
      </c>
      <c r="F184" s="253">
        <f>VLOOKUP(C184,Blad1!$A:$C,3,0)</f>
        <v>0</v>
      </c>
      <c r="G184" s="65" t="str">
        <f t="shared" si="64"/>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0</v>
      </c>
      <c r="S184" s="12">
        <f t="shared" si="51"/>
        <v>-16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6"/>
        <v>0</v>
      </c>
      <c r="B185" s="5">
        <f t="shared" si="47"/>
        <v>0</v>
      </c>
      <c r="C185" s="14">
        <f t="shared" si="63"/>
        <v>-17</v>
      </c>
      <c r="F185" s="253">
        <f>VLOOKUP(C185,Blad1!$A:$C,3,0)</f>
        <v>0</v>
      </c>
      <c r="G185" s="65" t="str">
        <f t="shared" si="64"/>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f t="shared" si="65"/>
        <v>0</v>
      </c>
      <c r="S185" s="12">
        <f t="shared" si="51"/>
        <v>-17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6"/>
        <v>0</v>
      </c>
      <c r="B186" s="5">
        <f t="shared" si="47"/>
        <v>0</v>
      </c>
      <c r="C186" s="14">
        <f t="shared" si="63"/>
        <v>-18</v>
      </c>
      <c r="F186" s="253">
        <f>VLOOKUP(C186,Blad1!$A:$C,3,0)</f>
        <v>0</v>
      </c>
      <c r="G186" s="65" t="str">
        <f t="shared" si="64"/>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f t="shared" si="65"/>
        <v>0</v>
      </c>
      <c r="S186" s="12">
        <f t="shared" si="51"/>
        <v>-18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6"/>
        <v>0</v>
      </c>
      <c r="B187" s="5">
        <f t="shared" si="47"/>
        <v>0</v>
      </c>
      <c r="C187" s="14">
        <f t="shared" si="63"/>
        <v>-19</v>
      </c>
      <c r="F187" s="253">
        <f>VLOOKUP(C187,Blad1!$A:$C,3,0)</f>
        <v>0</v>
      </c>
      <c r="G187" s="65" t="str">
        <f t="shared" si="64"/>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f t="shared" si="65"/>
        <v>0</v>
      </c>
      <c r="S187" s="12">
        <f t="shared" si="51"/>
        <v>-19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6"/>
        <v>0</v>
      </c>
      <c r="B188" s="5">
        <f t="shared" si="47"/>
        <v>0</v>
      </c>
      <c r="C188" s="14">
        <f t="shared" si="63"/>
        <v>-20</v>
      </c>
      <c r="F188" s="253">
        <f>VLOOKUP(C188,Blad1!$A:$C,3,0)</f>
        <v>0</v>
      </c>
      <c r="G188" s="65" t="str">
        <f t="shared" si="64"/>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f t="shared" si="65"/>
        <v>0</v>
      </c>
      <c r="S188" s="12">
        <f t="shared" si="51"/>
        <v>-20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6"/>
        <v>0</v>
      </c>
      <c r="B189" s="5">
        <f t="shared" si="47"/>
        <v>0</v>
      </c>
      <c r="C189" s="14">
        <f t="shared" si="63"/>
        <v>-21</v>
      </c>
      <c r="F189" s="253">
        <f>VLOOKUP(C189,Blad1!$A:$C,3,0)</f>
        <v>0</v>
      </c>
      <c r="G189" s="65" t="str">
        <f t="shared" si="64"/>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f t="shared" si="65"/>
        <v>0</v>
      </c>
      <c r="S189" s="12">
        <f t="shared" si="51"/>
        <v>-21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6"/>
        <v>0</v>
      </c>
      <c r="B190" s="5">
        <f t="shared" si="47"/>
        <v>0</v>
      </c>
      <c r="C190" s="14">
        <f t="shared" si="63"/>
        <v>-22</v>
      </c>
      <c r="F190" s="253">
        <f>VLOOKUP(C190,Blad1!$A:$C,3,0)</f>
        <v>0</v>
      </c>
      <c r="G190" s="65" t="str">
        <f t="shared" si="64"/>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f t="shared" si="65"/>
        <v>0</v>
      </c>
      <c r="S190" s="12">
        <f t="shared" si="51"/>
        <v>-22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6"/>
        <v>0</v>
      </c>
      <c r="B191" s="5">
        <f t="shared" si="47"/>
        <v>0</v>
      </c>
      <c r="C191" s="14">
        <f t="shared" si="63"/>
        <v>-23</v>
      </c>
      <c r="F191" s="253">
        <f>VLOOKUP(C191,Blad1!$A:$C,3,0)</f>
        <v>0</v>
      </c>
      <c r="G191" s="65" t="str">
        <f t="shared" ref="G191:G200" si="68">IF(C191=48,"I",IF(C191=39,"II",IF(C191=32,"III",IF(C191=23,"IV",IF(C191=0,"V","")))))</f>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f t="shared" si="65"/>
        <v>0</v>
      </c>
      <c r="S191" s="12">
        <f t="shared" si="51"/>
        <v>-23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6"/>
        <v>0</v>
      </c>
      <c r="B192" s="5">
        <f t="shared" si="47"/>
        <v>0</v>
      </c>
      <c r="C192" s="14">
        <f t="shared" si="63"/>
        <v>-24</v>
      </c>
      <c r="F192" s="253">
        <f>VLOOKUP(C192,Blad1!$A:$C,3,0)</f>
        <v>0</v>
      </c>
      <c r="G192" s="65" t="str">
        <f t="shared" si="68"/>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f t="shared" si="65"/>
        <v>0</v>
      </c>
      <c r="S192" s="12">
        <f t="shared" si="51"/>
        <v>-24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6"/>
        <v>0</v>
      </c>
      <c r="B193" s="5">
        <f t="shared" si="47"/>
        <v>0</v>
      </c>
      <c r="C193" s="14">
        <f t="shared" si="63"/>
        <v>-25</v>
      </c>
      <c r="F193" s="253">
        <f>VLOOKUP(C193,Blad1!$A:$C,3,0)</f>
        <v>0</v>
      </c>
      <c r="G193" s="65" t="str">
        <f t="shared" si="68"/>
        <v/>
      </c>
      <c r="H193" s="4" t="str">
        <f>IF(G193="I",$K193,IF(G193="II",$K193-SUM(H$8:H192),IF(G193="III",$K193-SUM(H$8:H192),IF(G193="IV",$K193-SUM(H$8:H192),IF(G193="V",1-SUM(H$8:H192)," ")))))</f>
        <v xml:space="preserve"> </v>
      </c>
      <c r="I193" s="66"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f t="shared" si="65"/>
        <v>0</v>
      </c>
      <c r="S193" s="12">
        <f t="shared" si="51"/>
        <v>-25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6"/>
        <v>0</v>
      </c>
      <c r="B194" s="5">
        <f t="shared" si="47"/>
        <v>0</v>
      </c>
      <c r="C194" s="14">
        <f t="shared" si="63"/>
        <v>-26</v>
      </c>
      <c r="F194" s="253">
        <f>VLOOKUP(C194,Blad1!$A:$C,3,0)</f>
        <v>0</v>
      </c>
      <c r="G194" s="65" t="str">
        <f t="shared" si="68"/>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f t="shared" si="65"/>
        <v>0</v>
      </c>
      <c r="S194" s="12">
        <f t="shared" si="51"/>
        <v>-26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6"/>
        <v>0</v>
      </c>
      <c r="B195" s="5">
        <f t="shared" si="47"/>
        <v>0</v>
      </c>
      <c r="C195" s="14">
        <f t="shared" si="63"/>
        <v>-27</v>
      </c>
      <c r="F195" s="253">
        <f>VLOOKUP(C195,Blad1!$A:$C,3,0)</f>
        <v>0</v>
      </c>
      <c r="G195" s="65" t="str">
        <f t="shared" si="68"/>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f t="shared" si="65"/>
        <v>0</v>
      </c>
      <c r="S195" s="12">
        <f t="shared" si="51"/>
        <v>-27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6"/>
        <v>0</v>
      </c>
      <c r="B196" s="5">
        <f t="shared" si="47"/>
        <v>0</v>
      </c>
      <c r="C196" s="14">
        <f t="shared" si="63"/>
        <v>-28</v>
      </c>
      <c r="F196" s="253">
        <f>VLOOKUP(C196,Blad1!$A:$C,3,0)</f>
        <v>0</v>
      </c>
      <c r="G196" s="65" t="str">
        <f t="shared" si="68"/>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f t="shared" si="65"/>
        <v>0</v>
      </c>
      <c r="S196" s="12">
        <f t="shared" si="51"/>
        <v>-28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6"/>
        <v>0</v>
      </c>
      <c r="B197" s="5">
        <f t="shared" si="47"/>
        <v>0</v>
      </c>
      <c r="C197" s="14">
        <f t="shared" si="63"/>
        <v>-29</v>
      </c>
      <c r="F197" s="253">
        <f>VLOOKUP(C197,Blad1!$A:$C,3,0)</f>
        <v>0</v>
      </c>
      <c r="G197" s="65" t="str">
        <f t="shared" si="68"/>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f t="shared" si="65"/>
        <v>0</v>
      </c>
      <c r="S197" s="12">
        <f t="shared" si="51"/>
        <v>-29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6"/>
        <v>0</v>
      </c>
      <c r="B198" s="5">
        <f t="shared" si="47"/>
        <v>0</v>
      </c>
      <c r="C198" s="14">
        <f t="shared" si="63"/>
        <v>-30</v>
      </c>
      <c r="F198" s="253">
        <f>VLOOKUP(C198,Blad1!$A:$C,3,0)</f>
        <v>0</v>
      </c>
      <c r="G198" s="65" t="str">
        <f t="shared" si="68"/>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f t="shared" si="65"/>
        <v>0</v>
      </c>
      <c r="S198" s="12">
        <f t="shared" si="51"/>
        <v>-30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6"/>
        <v>0</v>
      </c>
      <c r="B199" s="5">
        <f t="shared" si="47"/>
        <v>0</v>
      </c>
      <c r="C199" s="14">
        <f t="shared" si="63"/>
        <v>-31</v>
      </c>
      <c r="F199" s="253">
        <f>VLOOKUP(C199,Blad1!$A:$C,3,0)</f>
        <v>0</v>
      </c>
      <c r="G199" s="65" t="str">
        <f t="shared" si="68"/>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f t="shared" si="65"/>
        <v>0</v>
      </c>
      <c r="S199" s="12">
        <f t="shared" si="51"/>
        <v>-31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69">IF(I200="A",25,IF(I200="B",25,IF(I200="C",25,IF(I200="D",15,IF(I200="E",10,0)))))</f>
        <v>0</v>
      </c>
      <c r="B200" s="5">
        <f t="shared" ref="B200:B250" si="70">IF(G200="I",20,IF(G200="II",20,IF(G200="III",20,IF(G200="IV",20,IF(G200="V",20,0)))))</f>
        <v>0</v>
      </c>
      <c r="C200" s="14">
        <f t="shared" si="63"/>
        <v>-32</v>
      </c>
      <c r="F200" s="253">
        <f>VLOOKUP(C200,Blad1!$A:$C,3,0)</f>
        <v>0</v>
      </c>
      <c r="G200" s="65" t="str">
        <f t="shared" si="68"/>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6"/>
        <v/>
      </c>
      <c r="R200" s="93">
        <f t="shared" si="65"/>
        <v>0</v>
      </c>
      <c r="S200" s="12">
        <f t="shared" ref="S200:S208" si="73">C200</f>
        <v>-32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-32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0</v>
      </c>
      <c r="B201" s="5">
        <f t="shared" si="70"/>
        <v>0</v>
      </c>
      <c r="C201" s="14">
        <f t="shared" ref="C201:C237" si="85">C200-1</f>
        <v>-33</v>
      </c>
      <c r="F201" s="253">
        <f>VLOOKUP(C201,Blad1!$A:$C,3,0)</f>
        <v>0</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07" si="86">IF(L200="plus",CONCATENATE(E201,", "),IF(L200="basis",IF(E201=0,"",CONCATENATE(E201,", ")),CONCATENATE(Q200,IF(E201=0,"",CONCATENATE(E201,", ")))))</f>
        <v/>
      </c>
      <c r="S201" s="12">
        <f t="shared" si="73"/>
        <v>-33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-33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-34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S202" s="12">
        <f t="shared" si="73"/>
        <v>-34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-34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-35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S203" s="12">
        <f t="shared" si="73"/>
        <v>-35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-36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S204" s="12">
        <f t="shared" si="73"/>
        <v>-36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-36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-37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S205" s="12">
        <f t="shared" si="73"/>
        <v>-37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-37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-38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S206" s="12">
        <f t="shared" si="73"/>
        <v>-38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-38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-39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S207" s="12">
        <f t="shared" si="73"/>
        <v>-39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-39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-40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ref="Q208:Q275" si="87">IF(L207="plus",CONCATENATE(E208,", "),IF(L207="basis",IF(E208=0,"",CONCATENATE(E208,", ")),CONCATENATE(Q207,IF(E208=0,"",CONCATENATE(E208,", ")))))</f>
        <v/>
      </c>
      <c r="S208" s="12">
        <f t="shared" si="73"/>
        <v>-40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-40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-41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7"/>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-42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7"/>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-43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7"/>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-44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7"/>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-45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7"/>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-46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7"/>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-47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7"/>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-50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-51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-52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-53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-54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-55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-56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-57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-58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-59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-60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-61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-62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-63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-64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-65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-66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-67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-68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-69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7"/>
        <v/>
      </c>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7"/>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7"/>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7"/>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7"/>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7"/>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7"/>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7"/>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7"/>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7"/>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7"/>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7"/>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P265" s="3" t="str">
        <f>IF(O265="Plus",$K265,IF(O265="Basis",$K265-SUM(P$8:P264),IF(O265="Breedte",$K265-SUM(P$8:P264),IF(O264="Breedte",1-SUM(P$8:P264)," "))))</f>
        <v xml:space="preserve"> </v>
      </c>
      <c r="Q265" s="57" t="str">
        <f t="shared" si="87"/>
        <v/>
      </c>
    </row>
    <row r="266" spans="1:17" ht="12" customHeight="1" x14ac:dyDescent="0.15">
      <c r="A266" s="5">
        <f t="shared" si="88"/>
        <v>0</v>
      </c>
      <c r="B266" s="5">
        <f t="shared" si="89"/>
        <v>0</v>
      </c>
      <c r="P266" s="3" t="str">
        <f>IF(O266="Plus",$K266,IF(O266="Basis",$K266-SUM(P$8:P265),IF(O266="Breedte",$K266-SUM(P$8:P265),IF(O265="Breedte",1-SUM(P$8:P265)," "))))</f>
        <v xml:space="preserve"> </v>
      </c>
      <c r="Q266" s="57" t="str">
        <f t="shared" si="87"/>
        <v/>
      </c>
    </row>
    <row r="267" spans="1:17" ht="12" customHeight="1" x14ac:dyDescent="0.15">
      <c r="A267" s="5">
        <f t="shared" si="88"/>
        <v>0</v>
      </c>
      <c r="B267" s="5">
        <f t="shared" si="89"/>
        <v>0</v>
      </c>
      <c r="P267" s="3" t="str">
        <f>IF(O267="Plus",$K267,IF(O267="Basis",$K267-SUM(P$8:P266),IF(O267="Breedte",$K267-SUM(P$8:P266),IF(O266="Breedte",1-SUM(P$8:P266)," "))))</f>
        <v xml:space="preserve"> </v>
      </c>
      <c r="Q267" s="57" t="str">
        <f t="shared" si="87"/>
        <v/>
      </c>
    </row>
    <row r="268" spans="1:17"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87"/>
        <v/>
      </c>
    </row>
    <row r="269" spans="1:17"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87"/>
        <v/>
      </c>
    </row>
    <row r="270" spans="1:17"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87"/>
        <v/>
      </c>
    </row>
    <row r="271" spans="1:17"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87"/>
        <v/>
      </c>
    </row>
    <row r="272" spans="1:17" ht="12" customHeight="1" x14ac:dyDescent="0.15">
      <c r="A272" s="5">
        <f>IF(I272="A",25,IF(I272="B",50,IF(I272="C",75,IF(I272="D",90,0))))</f>
        <v>0</v>
      </c>
      <c r="B272" s="5">
        <f t="shared" si="89"/>
        <v>0</v>
      </c>
      <c r="Q272" s="57" t="str">
        <f t="shared" si="87"/>
        <v/>
      </c>
    </row>
    <row r="273" spans="17:17" ht="12" customHeight="1" x14ac:dyDescent="0.15">
      <c r="Q273" s="57" t="str">
        <f t="shared" si="87"/>
        <v/>
      </c>
    </row>
    <row r="274" spans="17:17" ht="12" customHeight="1" x14ac:dyDescent="0.15">
      <c r="Q274" s="57" t="str">
        <f t="shared" si="87"/>
        <v/>
      </c>
    </row>
    <row r="275" spans="17:17" ht="12" customHeight="1" x14ac:dyDescent="0.15">
      <c r="Q275" s="57" t="str">
        <f t="shared" si="87"/>
        <v/>
      </c>
    </row>
  </sheetData>
  <sheetProtection sheet="1" selectLockedCells="1"/>
  <mergeCells count="5">
    <mergeCell ref="AQ37:BB37"/>
    <mergeCell ref="C1:N1"/>
    <mergeCell ref="C2:N2"/>
    <mergeCell ref="AQ33:BB33"/>
    <mergeCell ref="AQ35:BB35"/>
  </mergeCells>
  <conditionalFormatting sqref="AT10:AV15 AZ15:BB15">
    <cfRule type="cellIs" dxfId="689" priority="49" stopIfTrue="1" operator="lessThanOrEqual">
      <formula>0</formula>
    </cfRule>
  </conditionalFormatting>
  <conditionalFormatting sqref="AT18:AV22">
    <cfRule type="cellIs" dxfId="688" priority="50" stopIfTrue="1" operator="lessThanOrEqual">
      <formula>0</formula>
    </cfRule>
  </conditionalFormatting>
  <conditionalFormatting sqref="AW18:AZ22">
    <cfRule type="cellIs" dxfId="687" priority="51" stopIfTrue="1" operator="lessThanOrEqual">
      <formula>0</formula>
    </cfRule>
  </conditionalFormatting>
  <conditionalFormatting sqref="K8:K65533">
    <cfRule type="expression" dxfId="686" priority="52" stopIfTrue="1">
      <formula>OR($C8&lt;0,AND($C8=$Y8,$B8=$Y8))</formula>
    </cfRule>
    <cfRule type="expression" dxfId="685" priority="53" stopIfTrue="1">
      <formula>SUM($U8:$X8)&gt;0</formula>
    </cfRule>
    <cfRule type="expression" dxfId="684" priority="54" stopIfTrue="1">
      <formula>$D8=0</formula>
    </cfRule>
  </conditionalFormatting>
  <conditionalFormatting sqref="L8:M65533">
    <cfRule type="expression" dxfId="683" priority="56" stopIfTrue="1">
      <formula>SUM($U8:$X8)&gt;1</formula>
    </cfRule>
  </conditionalFormatting>
  <conditionalFormatting sqref="B8:B65536">
    <cfRule type="expression" dxfId="682" priority="61" stopIfTrue="1">
      <formula>$B8&gt;0</formula>
    </cfRule>
    <cfRule type="cellIs" dxfId="681" priority="62" stopIfTrue="1" operator="equal">
      <formula>0</formula>
    </cfRule>
  </conditionalFormatting>
  <conditionalFormatting sqref="K65535:K65536">
    <cfRule type="expression" dxfId="680" priority="63" stopIfTrue="1">
      <formula>OR($C65535&lt;0,AND($C65535=$Y65535,$B65535=$Y65535))</formula>
    </cfRule>
    <cfRule type="expression" dxfId="679" priority="64" stopIfTrue="1">
      <formula>SUM($U65535:$X65537)&gt;0</formula>
    </cfRule>
    <cfRule type="expression" dxfId="678" priority="65" stopIfTrue="1">
      <formula>$D65535=0</formula>
    </cfRule>
  </conditionalFormatting>
  <conditionalFormatting sqref="K65534">
    <cfRule type="expression" dxfId="677" priority="66" stopIfTrue="1">
      <formula>OR($C65534&lt;0,AND($C65534=$Y65534,$B65534=$Y65534))</formula>
    </cfRule>
    <cfRule type="expression" dxfId="676" priority="67" stopIfTrue="1">
      <formula>SUM($U65534:$X65536)&gt;0</formula>
    </cfRule>
    <cfRule type="expression" dxfId="675" priority="68" stopIfTrue="1">
      <formula>$D65534=0</formula>
    </cfRule>
  </conditionalFormatting>
  <conditionalFormatting sqref="L65535:M65536">
    <cfRule type="expression" dxfId="674" priority="69" stopIfTrue="1">
      <formula>OR($C65535&lt;0,AND($C65535=$Y65535,$B65535=$Y65535))</formula>
    </cfRule>
    <cfRule type="expression" dxfId="673" priority="70" stopIfTrue="1">
      <formula>SUM($U65535:$X65537)&gt;1</formula>
    </cfRule>
  </conditionalFormatting>
  <conditionalFormatting sqref="L65534:M65534">
    <cfRule type="expression" dxfId="672" priority="71" stopIfTrue="1">
      <formula>OR($C65534&lt;0,AND($C65534=$Y65534,$B65534=$Y65534))</formula>
    </cfRule>
    <cfRule type="expression" dxfId="671" priority="72" stopIfTrue="1">
      <formula>SUM($U65534:$X65536)&gt;1</formula>
    </cfRule>
  </conditionalFormatting>
  <conditionalFormatting sqref="N8:P65536">
    <cfRule type="expression" dxfId="670" priority="74" stopIfTrue="1">
      <formula>OR($O8="Plus",$O8="Basis",$O8="Breedte")</formula>
    </cfRule>
  </conditionalFormatting>
  <conditionalFormatting sqref="A8:A272">
    <cfRule type="expression" dxfId="669" priority="46" stopIfTrue="1">
      <formula>OR($C8&lt;-50,AND($C8=$AJ8,$A8=$AJ8))</formula>
    </cfRule>
    <cfRule type="expression" dxfId="668" priority="47" stopIfTrue="1">
      <formula>$A8&gt;0</formula>
    </cfRule>
    <cfRule type="cellIs" dxfId="667" priority="48" stopIfTrue="1" operator="equal">
      <formula>0</formula>
    </cfRule>
  </conditionalFormatting>
  <conditionalFormatting sqref="C8:C65536 G8:H65536">
    <cfRule type="expression" dxfId="666" priority="59" stopIfTrue="1">
      <formula>$B8&gt;0</formula>
    </cfRule>
  </conditionalFormatting>
  <conditionalFormatting sqref="I8:J65536">
    <cfRule type="expression" dxfId="665" priority="58" stopIfTrue="1">
      <formula>$A8&gt;0</formula>
    </cfRule>
  </conditionalFormatting>
  <conditionalFormatting sqref="AR25">
    <cfRule type="cellIs" dxfId="664" priority="43" operator="equal">
      <formula>0</formula>
    </cfRule>
  </conditionalFormatting>
  <conditionalFormatting sqref="AR27">
    <cfRule type="cellIs" dxfId="663" priority="42" operator="equal">
      <formula>0</formula>
    </cfRule>
  </conditionalFormatting>
  <conditionalFormatting sqref="AR29">
    <cfRule type="cellIs" dxfId="662" priority="41" operator="equal">
      <formula>0</formula>
    </cfRule>
  </conditionalFormatting>
  <conditionalFormatting sqref="AQ26">
    <cfRule type="containsErrors" dxfId="661" priority="75">
      <formula>ISERROR(AQ26)</formula>
    </cfRule>
  </conditionalFormatting>
  <conditionalFormatting sqref="AQ28">
    <cfRule type="containsErrors" dxfId="660" priority="40">
      <formula>ISERROR(AQ28)</formula>
    </cfRule>
  </conditionalFormatting>
  <conditionalFormatting sqref="AQ30">
    <cfRule type="containsErrors" dxfId="659" priority="39">
      <formula>ISERROR(AQ30)</formula>
    </cfRule>
  </conditionalFormatting>
  <conditionalFormatting sqref="AR25">
    <cfRule type="cellIs" dxfId="658" priority="38" operator="equal">
      <formula>0</formula>
    </cfRule>
  </conditionalFormatting>
  <conditionalFormatting sqref="AR27">
    <cfRule type="cellIs" dxfId="657" priority="37" operator="equal">
      <formula>0</formula>
    </cfRule>
  </conditionalFormatting>
  <conditionalFormatting sqref="AR29">
    <cfRule type="cellIs" dxfId="656" priority="36" operator="equal">
      <formula>0</formula>
    </cfRule>
  </conditionalFormatting>
  <conditionalFormatting sqref="AQ26">
    <cfRule type="containsErrors" dxfId="655" priority="35">
      <formula>ISERROR(AQ26)</formula>
    </cfRule>
  </conditionalFormatting>
  <conditionalFormatting sqref="AQ28">
    <cfRule type="containsErrors" dxfId="654" priority="34">
      <formula>ISERROR(AQ28)</formula>
    </cfRule>
  </conditionalFormatting>
  <conditionalFormatting sqref="AQ30">
    <cfRule type="containsErrors" dxfId="653" priority="33">
      <formula>ISERROR(AQ30)</formula>
    </cfRule>
  </conditionalFormatting>
  <conditionalFormatting sqref="AR25">
    <cfRule type="cellIs" dxfId="652" priority="32" operator="equal">
      <formula>0</formula>
    </cfRule>
  </conditionalFormatting>
  <conditionalFormatting sqref="AR27">
    <cfRule type="cellIs" dxfId="651" priority="31" operator="equal">
      <formula>0</formula>
    </cfRule>
  </conditionalFormatting>
  <conditionalFormatting sqref="AR29">
    <cfRule type="cellIs" dxfId="650" priority="30" operator="equal">
      <formula>0</formula>
    </cfRule>
  </conditionalFormatting>
  <conditionalFormatting sqref="AQ26">
    <cfRule type="containsErrors" dxfId="649" priority="29">
      <formula>ISERROR(AQ26)</formula>
    </cfRule>
  </conditionalFormatting>
  <conditionalFormatting sqref="AQ28">
    <cfRule type="containsErrors" dxfId="648" priority="28">
      <formula>ISERROR(AQ28)</formula>
    </cfRule>
  </conditionalFormatting>
  <conditionalFormatting sqref="AQ30">
    <cfRule type="containsErrors" dxfId="647" priority="27">
      <formula>ISERROR(AQ30)</formula>
    </cfRule>
  </conditionalFormatting>
  <conditionalFormatting sqref="AR25">
    <cfRule type="cellIs" dxfId="646" priority="26" operator="equal">
      <formula>0</formula>
    </cfRule>
  </conditionalFormatting>
  <conditionalFormatting sqref="AR27">
    <cfRule type="cellIs" dxfId="645" priority="25" operator="equal">
      <formula>0</formula>
    </cfRule>
  </conditionalFormatting>
  <conditionalFormatting sqref="AR29">
    <cfRule type="cellIs" dxfId="644" priority="24" operator="equal">
      <formula>0</formula>
    </cfRule>
  </conditionalFormatting>
  <conditionalFormatting sqref="AQ26">
    <cfRule type="containsErrors" dxfId="643" priority="23">
      <formula>ISERROR(AQ26)</formula>
    </cfRule>
  </conditionalFormatting>
  <conditionalFormatting sqref="AQ28">
    <cfRule type="containsErrors" dxfId="642" priority="22">
      <formula>ISERROR(AQ28)</formula>
    </cfRule>
  </conditionalFormatting>
  <conditionalFormatting sqref="AQ30">
    <cfRule type="containsErrors" dxfId="641" priority="21">
      <formula>ISERROR(AQ30)</formula>
    </cfRule>
  </conditionalFormatting>
  <conditionalFormatting sqref="AR25">
    <cfRule type="cellIs" dxfId="640" priority="20" operator="equal">
      <formula>0</formula>
    </cfRule>
  </conditionalFormatting>
  <conditionalFormatting sqref="AR27">
    <cfRule type="cellIs" dxfId="639" priority="19" operator="equal">
      <formula>0</formula>
    </cfRule>
  </conditionalFormatting>
  <conditionalFormatting sqref="AR29">
    <cfRule type="cellIs" dxfId="638" priority="18" operator="equal">
      <formula>0</formula>
    </cfRule>
  </conditionalFormatting>
  <conditionalFormatting sqref="AQ26">
    <cfRule type="containsErrors" dxfId="637" priority="17">
      <formula>ISERROR(AQ26)</formula>
    </cfRule>
  </conditionalFormatting>
  <conditionalFormatting sqref="AQ28">
    <cfRule type="containsErrors" dxfId="636" priority="16">
      <formula>ISERROR(AQ28)</formula>
    </cfRule>
  </conditionalFormatting>
  <conditionalFormatting sqref="AQ30">
    <cfRule type="containsErrors" dxfId="635" priority="15">
      <formula>ISERROR(AQ30)</formula>
    </cfRule>
  </conditionalFormatting>
  <conditionalFormatting sqref="AR25">
    <cfRule type="cellIs" dxfId="634" priority="14" operator="equal">
      <formula>0</formula>
    </cfRule>
  </conditionalFormatting>
  <conditionalFormatting sqref="AR27">
    <cfRule type="cellIs" dxfId="633" priority="13" operator="equal">
      <formula>0</formula>
    </cfRule>
  </conditionalFormatting>
  <conditionalFormatting sqref="AR29">
    <cfRule type="cellIs" dxfId="632" priority="12" operator="equal">
      <formula>0</formula>
    </cfRule>
  </conditionalFormatting>
  <conditionalFormatting sqref="AQ26">
    <cfRule type="containsErrors" dxfId="631" priority="11">
      <formula>ISERROR(AQ26)</formula>
    </cfRule>
  </conditionalFormatting>
  <conditionalFormatting sqref="AQ28">
    <cfRule type="containsErrors" dxfId="630" priority="10">
      <formula>ISERROR(AQ28)</formula>
    </cfRule>
  </conditionalFormatting>
  <conditionalFormatting sqref="AQ30">
    <cfRule type="containsErrors" dxfId="629" priority="9">
      <formula>ISERROR(AQ30)</formula>
    </cfRule>
  </conditionalFormatting>
  <conditionalFormatting sqref="F8:F201">
    <cfRule type="expression" dxfId="628" priority="57">
      <formula>$D8=0</formula>
    </cfRule>
  </conditionalFormatting>
  <conditionalFormatting sqref="AT10:AV15 AZ15:BB15">
    <cfRule type="cellIs" dxfId="627" priority="6" stopIfTrue="1" operator="lessThanOrEqual">
      <formula>0</formula>
    </cfRule>
  </conditionalFormatting>
  <conditionalFormatting sqref="AT18:AV22 AT26:AV30">
    <cfRule type="cellIs" dxfId="626" priority="5" stopIfTrue="1" operator="lessThanOrEqual">
      <formula>0</formula>
    </cfRule>
  </conditionalFormatting>
  <conditionalFormatting sqref="AY26:BB30 AY18:BB22">
    <cfRule type="cellIs" dxfId="625" priority="4" stopIfTrue="1" operator="lessThanOrEqual">
      <formula>0</formula>
    </cfRule>
  </conditionalFormatting>
  <conditionalFormatting sqref="AR32 AR34 AR36">
    <cfRule type="cellIs" dxfId="624" priority="3" operator="equal">
      <formula>0</formula>
    </cfRule>
  </conditionalFormatting>
  <conditionalFormatting sqref="AQ33 AQ35 AQ37">
    <cfRule type="containsErrors" dxfId="623" priority="2">
      <formula>ISERROR(AQ33)</formula>
    </cfRule>
  </conditionalFormatting>
  <conditionalFormatting sqref="A8:P65536">
    <cfRule type="expression" dxfId="622" priority="44" stopIfTrue="1">
      <formula>OR($C8&lt;0,AND($C8=$Y8,$B8=$Y8))</formula>
    </cfRule>
  </conditionalFormatting>
  <pageMargins left="0.75" right="0.75" top="1" bottom="1" header="0.5" footer="0.5"/>
  <pageSetup paperSize="9"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5"/>
  <sheetViews>
    <sheetView workbookViewId="0">
      <selection activeCell="A9" sqref="A9"/>
    </sheetView>
  </sheetViews>
  <sheetFormatPr defaultRowHeight="10.5" x14ac:dyDescent="0.15"/>
  <cols>
    <col min="1" max="1" width="25" customWidth="1"/>
    <col min="2" max="2" width="6.42578125" style="158" hidden="1" customWidth="1"/>
    <col min="3" max="3" width="6.42578125" customWidth="1"/>
    <col min="4" max="4" width="1.42578125" customWidth="1"/>
    <col min="5" max="6" width="6.42578125" customWidth="1"/>
    <col min="7" max="7" width="1.42578125" customWidth="1"/>
    <col min="8" max="9" width="6.42578125" customWidth="1"/>
    <col min="10" max="10" width="1.42578125" customWidth="1"/>
    <col min="11" max="12" width="6.42578125" customWidth="1"/>
    <col min="13" max="13" width="6.42578125" hidden="1" customWidth="1"/>
    <col min="14" max="14" width="1.42578125" customWidth="1"/>
    <col min="15" max="16" width="6.42578125" customWidth="1"/>
    <col min="17" max="17" width="1.42578125" customWidth="1"/>
    <col min="18" max="19" width="6.42578125" customWidth="1"/>
    <col min="20" max="20" width="6.42578125" hidden="1" customWidth="1"/>
    <col min="21" max="21" width="1.42578125" customWidth="1"/>
    <col min="22" max="23" width="6.42578125" customWidth="1"/>
    <col min="24" max="24" width="6.42578125" hidden="1" customWidth="1"/>
    <col min="25" max="25" width="1.42578125" customWidth="1"/>
    <col min="26" max="26" width="6.5703125" customWidth="1"/>
    <col min="27" max="27" width="6.42578125" customWidth="1"/>
    <col min="28" max="28" width="1.7109375" customWidth="1"/>
    <col min="29" max="30" width="6.85546875" customWidth="1"/>
    <col min="31" max="31" width="1.7109375" customWidth="1"/>
    <col min="32" max="32" width="6.85546875" customWidth="1"/>
    <col min="33" max="33" width="6.42578125" style="57" customWidth="1"/>
    <col min="34" max="34" width="6.85546875" style="57" customWidth="1"/>
    <col min="35" max="35" width="6.42578125" style="57" customWidth="1"/>
    <col min="36" max="36" width="9.140625" style="57"/>
  </cols>
  <sheetData>
    <row r="1" spans="1:50" ht="15" x14ac:dyDescent="0.15">
      <c r="A1" s="223" t="s">
        <v>62</v>
      </c>
      <c r="B1" s="224"/>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7"/>
      <c r="AH1" s="227"/>
      <c r="AI1" s="227"/>
      <c r="AJ1" s="227"/>
      <c r="AK1" s="225"/>
      <c r="AL1" s="225"/>
      <c r="AM1" s="225"/>
      <c r="AN1" s="225"/>
      <c r="AO1" s="225"/>
      <c r="AP1" s="225"/>
      <c r="AQ1" s="225"/>
      <c r="AR1" s="225"/>
      <c r="AS1" s="225"/>
      <c r="AT1" s="225"/>
    </row>
    <row r="2" spans="1:50" ht="58.5" customHeight="1" x14ac:dyDescent="0.15">
      <c r="A2" s="290" t="s">
        <v>63</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28"/>
      <c r="AC2" s="226"/>
      <c r="AD2" s="226"/>
      <c r="AE2" s="226"/>
      <c r="AF2" s="226"/>
      <c r="AG2" s="261"/>
      <c r="AH2" s="261"/>
      <c r="AI2" s="261"/>
      <c r="AJ2" s="261"/>
      <c r="AK2" s="226"/>
      <c r="AL2" s="226"/>
      <c r="AM2" s="226"/>
      <c r="AN2" s="226"/>
      <c r="AO2" s="226"/>
      <c r="AP2" s="226"/>
      <c r="AQ2" s="226"/>
      <c r="AR2" s="226"/>
      <c r="AS2" s="226"/>
      <c r="AT2" s="226"/>
    </row>
    <row r="3" spans="1:50" ht="15" x14ac:dyDescent="0.15">
      <c r="A3" s="231"/>
      <c r="B3" s="232"/>
      <c r="C3" s="233"/>
      <c r="D3" s="233"/>
      <c r="E3" s="233"/>
      <c r="F3" s="233"/>
      <c r="G3" s="233"/>
      <c r="H3" s="233"/>
      <c r="I3" s="233"/>
      <c r="J3" s="233"/>
      <c r="K3" s="233"/>
      <c r="L3" s="233"/>
      <c r="M3" s="233"/>
      <c r="N3" s="233"/>
      <c r="O3" s="233"/>
      <c r="P3" s="233"/>
      <c r="Q3" s="233"/>
      <c r="R3" s="233"/>
      <c r="S3" s="233"/>
      <c r="T3" s="233"/>
      <c r="U3" s="233"/>
      <c r="V3" s="233"/>
      <c r="W3" s="233"/>
      <c r="X3" s="233"/>
      <c r="Y3" s="233"/>
      <c r="Z3" s="233"/>
      <c r="AA3" s="266"/>
      <c r="AB3" s="266"/>
      <c r="AC3" s="266"/>
      <c r="AD3" s="225"/>
      <c r="AE3" s="225"/>
      <c r="AF3" s="225"/>
      <c r="AG3" s="227"/>
      <c r="AH3" s="227"/>
      <c r="AI3" s="227"/>
      <c r="AJ3" s="227"/>
      <c r="AK3" s="225"/>
      <c r="AL3" s="225"/>
      <c r="AM3" s="225"/>
      <c r="AN3" s="225"/>
      <c r="AO3" s="225"/>
      <c r="AP3" s="225"/>
      <c r="AQ3" s="225"/>
      <c r="AR3" s="225"/>
      <c r="AS3" s="225"/>
      <c r="AT3" s="225"/>
    </row>
    <row r="4" spans="1:50" ht="20.100000000000001" customHeight="1" x14ac:dyDescent="0.15">
      <c r="A4" s="157" t="s">
        <v>70</v>
      </c>
      <c r="B4" s="230" t="s">
        <v>33</v>
      </c>
      <c r="C4" s="291" t="s">
        <v>43</v>
      </c>
      <c r="D4" s="292"/>
      <c r="E4" s="293"/>
      <c r="F4" s="291" t="s">
        <v>34</v>
      </c>
      <c r="G4" s="292"/>
      <c r="H4" s="293"/>
      <c r="I4" s="291" t="s">
        <v>44</v>
      </c>
      <c r="J4" s="292"/>
      <c r="K4" s="293"/>
      <c r="L4" s="291" t="s">
        <v>35</v>
      </c>
      <c r="M4" s="292"/>
      <c r="N4" s="292"/>
      <c r="O4" s="293"/>
      <c r="P4" s="281" t="s">
        <v>83</v>
      </c>
      <c r="Q4" s="282"/>
      <c r="R4" s="283"/>
      <c r="S4" s="291" t="s">
        <v>36</v>
      </c>
      <c r="T4" s="292"/>
      <c r="U4" s="292"/>
      <c r="V4" s="293"/>
      <c r="W4" s="291" t="s">
        <v>85</v>
      </c>
      <c r="X4" s="292"/>
      <c r="Y4" s="292"/>
      <c r="Z4" s="293"/>
      <c r="AA4" s="281" t="s">
        <v>37</v>
      </c>
      <c r="AB4" s="282"/>
      <c r="AC4" s="283"/>
      <c r="AD4" s="284" t="s">
        <v>38</v>
      </c>
      <c r="AE4" s="285"/>
      <c r="AF4" s="286"/>
      <c r="AG4" s="234"/>
      <c r="AH4" s="225"/>
      <c r="AI4" s="225"/>
      <c r="AJ4" s="225"/>
      <c r="AK4" s="227"/>
      <c r="AL4" s="227"/>
      <c r="AM4" s="227"/>
      <c r="AN4" s="227"/>
      <c r="AO4" s="225"/>
      <c r="AP4" s="225"/>
      <c r="AQ4" s="225"/>
      <c r="AR4" s="225"/>
      <c r="AS4" s="225"/>
      <c r="AT4" s="225"/>
      <c r="AU4" s="225"/>
      <c r="AV4" s="225"/>
      <c r="AW4" s="225"/>
      <c r="AX4" s="225"/>
    </row>
    <row r="5" spans="1:50" ht="20.100000000000001" customHeight="1" x14ac:dyDescent="0.15">
      <c r="A5" s="163" t="s">
        <v>65</v>
      </c>
      <c r="B5" s="159">
        <f>Schooloverzicht!B6</f>
        <v>0</v>
      </c>
      <c r="C5" s="164">
        <f>Schooloverzicht!$J$7</f>
        <v>90</v>
      </c>
      <c r="D5" s="165" t="s">
        <v>71</v>
      </c>
      <c r="E5" s="166">
        <f>Schooloverzicht!$J$6</f>
        <v>142</v>
      </c>
      <c r="F5" s="164">
        <f>Schooloverzicht!$B$12</f>
        <v>111</v>
      </c>
      <c r="G5" s="165" t="s">
        <v>71</v>
      </c>
      <c r="H5" s="166">
        <f>Schooloverzicht!$B$11</f>
        <v>155</v>
      </c>
      <c r="I5" s="164">
        <f>Schooloverzicht!$J$12</f>
        <v>116</v>
      </c>
      <c r="J5" s="165" t="s">
        <v>71</v>
      </c>
      <c r="K5" s="165">
        <f>Schooloverzicht!$J$11</f>
        <v>160</v>
      </c>
      <c r="L5" s="164">
        <f>Schooloverzicht!$B$17</f>
        <v>132</v>
      </c>
      <c r="M5" s="165">
        <f>Schooloverzicht!J16</f>
        <v>0</v>
      </c>
      <c r="N5" s="165" t="s">
        <v>71</v>
      </c>
      <c r="O5" s="165">
        <f>Schooloverzicht!$B$16</f>
        <v>177</v>
      </c>
      <c r="P5" s="195">
        <f>Schooloverzicht!$J$18</f>
        <v>137</v>
      </c>
      <c r="Q5" s="194" t="s">
        <v>71</v>
      </c>
      <c r="R5" s="196">
        <f>Schooloverzicht!$J$17</f>
        <v>181</v>
      </c>
      <c r="S5" s="164">
        <f>Schooloverzicht!$B$22</f>
        <v>151</v>
      </c>
      <c r="T5" s="165">
        <f>Schooloverzicht!J21</f>
        <v>0</v>
      </c>
      <c r="U5" s="165" t="s">
        <v>71</v>
      </c>
      <c r="V5" s="165">
        <f>Schooloverzicht!$B$21</f>
        <v>197</v>
      </c>
      <c r="W5" s="164">
        <f>Schooloverzicht!$B$27</f>
        <v>34</v>
      </c>
      <c r="X5" s="165">
        <f>Schooloverzicht!F26</f>
        <v>0</v>
      </c>
      <c r="Y5" s="165" t="s">
        <v>71</v>
      </c>
      <c r="Z5" s="166">
        <f>Schooloverzicht!$B$26</f>
        <v>56</v>
      </c>
      <c r="AA5" s="164">
        <f>Schooloverzicht!$B$27</f>
        <v>34</v>
      </c>
      <c r="AB5" s="165" t="s">
        <v>71</v>
      </c>
      <c r="AC5" s="166">
        <f>Schooloverzicht!$B$26</f>
        <v>56</v>
      </c>
      <c r="AD5" s="164">
        <f>Schooloverzicht!$B$32</f>
        <v>42</v>
      </c>
      <c r="AE5" s="165" t="s">
        <v>71</v>
      </c>
      <c r="AF5" s="166">
        <f>Schooloverzicht!$B$31</f>
        <v>70</v>
      </c>
      <c r="AG5" s="234"/>
      <c r="AH5" s="225"/>
      <c r="AI5" s="225"/>
      <c r="AJ5" s="225"/>
      <c r="AK5" s="227"/>
      <c r="AL5" s="227"/>
      <c r="AM5" s="227"/>
      <c r="AN5" s="227"/>
      <c r="AO5" s="225"/>
      <c r="AP5" s="225"/>
      <c r="AQ5" s="225"/>
      <c r="AR5" s="225"/>
      <c r="AS5" s="225"/>
      <c r="AT5" s="225"/>
      <c r="AU5" s="225"/>
      <c r="AV5" s="225"/>
      <c r="AW5" s="225"/>
      <c r="AX5" s="225"/>
    </row>
    <row r="6" spans="1:50" ht="20.100000000000001" customHeight="1" x14ac:dyDescent="0.15">
      <c r="A6" s="163" t="s">
        <v>64</v>
      </c>
      <c r="B6" s="159">
        <f>Schooloverzicht!D6</f>
        <v>0</v>
      </c>
      <c r="C6" s="195">
        <f>Schooloverzicht!$L$7</f>
        <v>0</v>
      </c>
      <c r="D6" s="194" t="s">
        <v>71</v>
      </c>
      <c r="E6" s="196">
        <f>Schooloverzicht!$L$6</f>
        <v>0</v>
      </c>
      <c r="F6" s="195">
        <f>Schooloverzicht!$D$12</f>
        <v>0</v>
      </c>
      <c r="G6" s="194" t="s">
        <v>71</v>
      </c>
      <c r="H6" s="196">
        <f>Schooloverzicht!$D$11</f>
        <v>0</v>
      </c>
      <c r="I6" s="195">
        <f>Schooloverzicht!$L$12</f>
        <v>0</v>
      </c>
      <c r="J6" s="194" t="s">
        <v>71</v>
      </c>
      <c r="K6" s="194">
        <f>Schooloverzicht!$L$11</f>
        <v>0</v>
      </c>
      <c r="L6" s="164">
        <f>Schooloverzicht!$D$17</f>
        <v>0</v>
      </c>
      <c r="M6" s="165">
        <f>Schooloverzicht!L16</f>
        <v>0</v>
      </c>
      <c r="N6" s="165" t="s">
        <v>71</v>
      </c>
      <c r="O6" s="165">
        <f>Schooloverzicht!$D$16</f>
        <v>0</v>
      </c>
      <c r="P6" s="164">
        <f>Schooloverzicht!$L$18</f>
        <v>0</v>
      </c>
      <c r="Q6" s="165"/>
      <c r="R6" s="166">
        <f>Schooloverzicht!$L$17</f>
        <v>0</v>
      </c>
      <c r="S6" s="165">
        <f>Schooloverzicht!D22</f>
        <v>0</v>
      </c>
      <c r="T6" s="165">
        <f>Schooloverzicht!L21</f>
        <v>0</v>
      </c>
      <c r="U6" s="165" t="s">
        <v>71</v>
      </c>
      <c r="V6" s="165">
        <f>Schooloverzicht!D21</f>
        <v>0</v>
      </c>
      <c r="W6" s="164">
        <f>Schooloverzicht!$D$27</f>
        <v>0</v>
      </c>
      <c r="X6" s="165">
        <f>Schooloverzicht!H26</f>
        <v>0</v>
      </c>
      <c r="Y6" s="165" t="s">
        <v>71</v>
      </c>
      <c r="Z6" s="166">
        <f>Schooloverzicht!$D$26</f>
        <v>0</v>
      </c>
      <c r="AA6" s="164">
        <f>Schooloverzicht!$D$27</f>
        <v>0</v>
      </c>
      <c r="AB6" s="165" t="s">
        <v>71</v>
      </c>
      <c r="AC6" s="166">
        <f>Schooloverzicht!$D$26</f>
        <v>0</v>
      </c>
      <c r="AD6" s="164">
        <f>Schooloverzicht!$D$32</f>
        <v>0</v>
      </c>
      <c r="AE6" s="165" t="s">
        <v>71</v>
      </c>
      <c r="AF6" s="166">
        <f>Schooloverzicht!$D$31</f>
        <v>0</v>
      </c>
      <c r="AG6" s="234"/>
      <c r="AH6" s="225"/>
      <c r="AI6" s="225"/>
      <c r="AJ6" s="225"/>
      <c r="AK6" s="227"/>
      <c r="AL6" s="227"/>
      <c r="AM6" s="227"/>
      <c r="AN6" s="227"/>
      <c r="AO6" s="225"/>
      <c r="AP6" s="225"/>
      <c r="AQ6" s="225"/>
      <c r="AR6" s="225"/>
      <c r="AS6" s="225"/>
      <c r="AT6" s="225"/>
      <c r="AU6" s="225"/>
      <c r="AV6" s="225"/>
      <c r="AW6" s="225"/>
      <c r="AX6" s="225"/>
    </row>
    <row r="7" spans="1:50" ht="20.100000000000001" customHeight="1" x14ac:dyDescent="0.15">
      <c r="A7" s="163" t="s">
        <v>77</v>
      </c>
      <c r="B7" s="164">
        <v>213</v>
      </c>
      <c r="C7" s="287">
        <v>187</v>
      </c>
      <c r="D7" s="288"/>
      <c r="E7" s="288"/>
      <c r="F7" s="288"/>
      <c r="G7" s="288"/>
      <c r="H7" s="288"/>
      <c r="I7" s="288"/>
      <c r="J7" s="288"/>
      <c r="K7" s="288"/>
      <c r="L7" s="289"/>
      <c r="M7" s="190"/>
      <c r="N7" s="189" t="s">
        <v>71</v>
      </c>
      <c r="O7" s="264">
        <v>213</v>
      </c>
      <c r="P7" s="294"/>
      <c r="Q7" s="294"/>
      <c r="R7" s="294"/>
      <c r="S7" s="294"/>
      <c r="T7" s="294"/>
      <c r="U7" s="294"/>
      <c r="V7" s="294"/>
      <c r="W7" s="294"/>
      <c r="X7" s="294"/>
      <c r="Y7" s="294"/>
      <c r="Z7" s="294"/>
      <c r="AA7" s="294"/>
      <c r="AB7" s="294"/>
      <c r="AC7" s="294"/>
      <c r="AD7" s="294"/>
      <c r="AE7" s="294"/>
      <c r="AF7" s="295"/>
      <c r="AG7" s="265"/>
      <c r="AH7" s="227"/>
      <c r="AI7" s="227"/>
      <c r="AJ7" s="227"/>
      <c r="AK7" s="225"/>
      <c r="AL7" s="225"/>
      <c r="AM7" s="225"/>
      <c r="AN7" s="225"/>
      <c r="AO7" s="225"/>
      <c r="AP7" s="225"/>
      <c r="AQ7" s="225"/>
      <c r="AR7" s="225"/>
      <c r="AS7" s="225"/>
      <c r="AT7" s="225"/>
    </row>
    <row r="8" spans="1:50" ht="20.100000000000001" customHeight="1" x14ac:dyDescent="0.15">
      <c r="A8" s="163" t="s">
        <v>78</v>
      </c>
      <c r="B8" s="159" t="e">
        <f>#REF!</f>
        <v>#REF!</v>
      </c>
      <c r="C8" s="191" t="e">
        <f>IF('Schooloverzicht OC'!$L$7&gt;0,'Schooloverzicht OC'!$L$7,NA())</f>
        <v>#N/A</v>
      </c>
      <c r="D8" s="193" t="s">
        <v>71</v>
      </c>
      <c r="E8" s="192" t="e">
        <f>IF('Schooloverzicht OC'!$L$6&gt;0,'Schooloverzicht OC'!$L$6,NA())</f>
        <v>#N/A</v>
      </c>
      <c r="F8" s="191" t="e">
        <f>IF('Schooloverzicht OC'!$D$12&gt;0,'Schooloverzicht OC'!$D$12,NA())</f>
        <v>#N/A</v>
      </c>
      <c r="G8" s="193" t="s">
        <v>71</v>
      </c>
      <c r="H8" s="192" t="e">
        <f>IF('Schooloverzicht OC'!$D$11&gt;0,'Schooloverzicht OC'!$D$11,NA())</f>
        <v>#N/A</v>
      </c>
      <c r="I8" s="191" t="e">
        <f>IF('Schooloverzicht OC'!$L$12&gt;0,'Schooloverzicht OC'!$L$12,NA())</f>
        <v>#N/A</v>
      </c>
      <c r="J8" s="193" t="s">
        <v>71</v>
      </c>
      <c r="K8" s="193" t="e">
        <f>IF('Schooloverzicht OC'!$L$11&gt;0,'Schooloverzicht OC'!$L$11,NA())</f>
        <v>#N/A</v>
      </c>
      <c r="L8" s="164" t="e">
        <f>IF('Schooloverzicht OC'!$D$17&gt;0,'Schooloverzicht OC'!$D$17,NA())</f>
        <v>#N/A</v>
      </c>
      <c r="M8" s="165" t="e">
        <f>#REF!</f>
        <v>#REF!</v>
      </c>
      <c r="N8" s="165" t="s">
        <v>71</v>
      </c>
      <c r="O8" s="165" t="e">
        <f>IF('Schooloverzicht OC'!$D$16&gt;0,'Schooloverzicht OC'!$D$16,NA())</f>
        <v>#N/A</v>
      </c>
      <c r="P8" s="164" t="e">
        <f>IF('Schooloverzicht OC'!$L$17&gt;0,'Schooloverzicht OC'!$L17,NA())</f>
        <v>#N/A</v>
      </c>
      <c r="Q8" s="165"/>
      <c r="R8" s="166" t="e">
        <f>IF('Schooloverzicht OC'!$L$16&gt;0,'Schooloverzicht OC'!$L$16,NA())</f>
        <v>#N/A</v>
      </c>
      <c r="S8" s="164" t="e">
        <f>IF('Schooloverzicht OC'!$D$22&gt;0,'Schooloverzicht OC'!$D$22,NA())</f>
        <v>#N/A</v>
      </c>
      <c r="T8" s="165" t="e">
        <f>#REF!</f>
        <v>#REF!</v>
      </c>
      <c r="U8" s="165" t="s">
        <v>71</v>
      </c>
      <c r="V8" s="165" t="e">
        <f>IF('Schooloverzicht OC'!$D$21&gt;0,'Schooloverzicht OC'!$D$21,NA())</f>
        <v>#N/A</v>
      </c>
      <c r="W8" s="164" t="e">
        <f>IF('Schooloverzicht OC'!$L$22&gt;0,'Schooloverzicht OC'!$L$22,NA())</f>
        <v>#N/A</v>
      </c>
      <c r="X8" s="165" t="e">
        <f>#REF!</f>
        <v>#REF!</v>
      </c>
      <c r="Y8" s="165" t="s">
        <v>71</v>
      </c>
      <c r="Z8" s="166" t="e">
        <f>IF('Schooloverzicht OC'!$L$21&gt;0,'Schooloverzicht OC'!$L$21,NA())</f>
        <v>#N/A</v>
      </c>
      <c r="AA8" s="164" t="e">
        <f>IF('Schooloverzicht OC'!$D$27&gt;0,'Schooloverzicht OC'!$D$27,NA())</f>
        <v>#N/A</v>
      </c>
      <c r="AB8" s="165"/>
      <c r="AC8" s="166" t="e">
        <f>IF('Schooloverzicht OC'!$D$26&gt;0,'Schooloverzicht OC'!$D$26,NA())</f>
        <v>#N/A</v>
      </c>
      <c r="AD8" s="164" t="e">
        <f>IF('Schooloverzicht OC'!$D$32&gt;0,'Schooloverzicht OC'!$D$32,NA())</f>
        <v>#N/A</v>
      </c>
      <c r="AE8" s="165" t="s">
        <v>71</v>
      </c>
      <c r="AF8" s="166" t="e">
        <f>IF('Schooloverzicht OC'!$D$31&gt;0,'Schooloverzicht OC'!$D$31,NA())</f>
        <v>#N/A</v>
      </c>
      <c r="AG8" s="234"/>
      <c r="AH8" s="225"/>
      <c r="AI8" s="225"/>
      <c r="AJ8" s="225"/>
      <c r="AK8" s="227"/>
      <c r="AL8" s="227"/>
      <c r="AM8" s="227"/>
      <c r="AN8" s="227"/>
      <c r="AO8" s="225"/>
      <c r="AP8" s="225"/>
      <c r="AQ8" s="225"/>
      <c r="AR8" s="225"/>
      <c r="AS8" s="225"/>
      <c r="AT8" s="225"/>
      <c r="AU8" s="225"/>
      <c r="AV8" s="225"/>
      <c r="AW8" s="225"/>
      <c r="AX8" s="225"/>
    </row>
    <row r="9" spans="1:50" ht="20.100000000000001" customHeight="1" x14ac:dyDescent="0.15">
      <c r="A9" s="263" t="s">
        <v>79</v>
      </c>
      <c r="B9" s="167"/>
      <c r="C9" s="238"/>
      <c r="D9" s="165" t="s">
        <v>71</v>
      </c>
      <c r="E9" s="239"/>
      <c r="F9" s="238"/>
      <c r="G9" s="165" t="s">
        <v>71</v>
      </c>
      <c r="H9" s="239"/>
      <c r="I9" s="238"/>
      <c r="J9" s="165" t="s">
        <v>71</v>
      </c>
      <c r="K9" s="239"/>
      <c r="L9" s="238"/>
      <c r="M9" s="197"/>
      <c r="N9" s="165" t="s">
        <v>71</v>
      </c>
      <c r="O9" s="254"/>
      <c r="P9" s="238"/>
      <c r="Q9" s="254"/>
      <c r="R9" s="239"/>
      <c r="S9" s="238"/>
      <c r="T9" s="197"/>
      <c r="U9" s="165" t="s">
        <v>71</v>
      </c>
      <c r="V9" s="239"/>
      <c r="W9" s="238"/>
      <c r="X9" s="197"/>
      <c r="Y9" s="165" t="s">
        <v>71</v>
      </c>
      <c r="Z9" s="239"/>
      <c r="AA9" s="238"/>
      <c r="AB9" s="165" t="s">
        <v>71</v>
      </c>
      <c r="AC9" s="239"/>
      <c r="AD9" s="238"/>
      <c r="AE9" s="165" t="s">
        <v>71</v>
      </c>
      <c r="AF9" s="239"/>
      <c r="AG9" s="234"/>
      <c r="AH9" s="225"/>
      <c r="AI9" s="227"/>
      <c r="AJ9" s="225"/>
      <c r="AK9" s="227"/>
      <c r="AL9" s="227"/>
      <c r="AM9" s="227"/>
      <c r="AN9" s="227"/>
      <c r="AO9" s="225"/>
      <c r="AP9" s="225"/>
      <c r="AQ9" s="225"/>
      <c r="AR9" s="225"/>
      <c r="AS9" s="225"/>
      <c r="AT9" s="225"/>
      <c r="AU9" s="225"/>
      <c r="AV9" s="225"/>
      <c r="AW9" s="225"/>
      <c r="AX9" s="225"/>
    </row>
    <row r="10" spans="1:50" x14ac:dyDescent="0.15">
      <c r="A10" s="235"/>
      <c r="B10" s="236"/>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7"/>
      <c r="AC10" s="225"/>
      <c r="AD10" s="227"/>
      <c r="AE10" s="227"/>
      <c r="AF10" s="227"/>
      <c r="AG10" s="227"/>
      <c r="AH10" s="227"/>
      <c r="AI10" s="227"/>
      <c r="AJ10" s="227"/>
      <c r="AK10" s="225"/>
      <c r="AL10" s="225"/>
      <c r="AM10" s="225"/>
      <c r="AN10" s="225"/>
      <c r="AO10" s="225"/>
      <c r="AP10" s="225"/>
      <c r="AQ10" s="225"/>
      <c r="AR10" s="225"/>
      <c r="AS10" s="225"/>
      <c r="AT10" s="225"/>
    </row>
    <row r="11" spans="1:50" x14ac:dyDescent="0.15">
      <c r="A11" s="225"/>
      <c r="B11" s="224"/>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B11" s="229"/>
      <c r="AC11" s="225"/>
      <c r="AD11" s="227"/>
      <c r="AE11" s="227" t="s">
        <v>43</v>
      </c>
      <c r="AF11" s="227"/>
      <c r="AG11" s="227"/>
      <c r="AH11" s="227"/>
      <c r="AI11" s="227"/>
      <c r="AJ11" s="227"/>
      <c r="AK11" s="262"/>
      <c r="AL11" s="262"/>
      <c r="AM11" s="262"/>
      <c r="AN11" s="225"/>
      <c r="AO11" s="225"/>
      <c r="AP11" s="225"/>
      <c r="AQ11" s="225"/>
      <c r="AR11" s="225"/>
      <c r="AS11" s="225"/>
      <c r="AT11" s="225"/>
    </row>
    <row r="12" spans="1:50" x14ac:dyDescent="0.15">
      <c r="A12" s="225"/>
      <c r="B12" s="224"/>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9"/>
      <c r="AC12" s="225"/>
      <c r="AD12" s="227"/>
      <c r="AE12" s="227" t="s">
        <v>34</v>
      </c>
      <c r="AF12" s="227"/>
      <c r="AG12" s="227"/>
      <c r="AH12" s="227"/>
      <c r="AI12" s="227"/>
      <c r="AJ12" s="227"/>
      <c r="AK12" s="262"/>
      <c r="AL12" s="262"/>
      <c r="AM12" s="262"/>
      <c r="AN12" s="225"/>
      <c r="AO12" s="225"/>
      <c r="AP12" s="225"/>
      <c r="AQ12" s="225"/>
      <c r="AR12" s="225"/>
      <c r="AS12" s="225"/>
      <c r="AT12" s="225"/>
    </row>
    <row r="13" spans="1:50" x14ac:dyDescent="0.15">
      <c r="A13" s="225"/>
      <c r="B13" s="224"/>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5"/>
      <c r="AB13" s="229"/>
      <c r="AC13" s="225"/>
      <c r="AD13" s="227"/>
      <c r="AE13" s="227" t="s">
        <v>44</v>
      </c>
      <c r="AF13" s="227"/>
      <c r="AG13" s="267" t="s">
        <v>43</v>
      </c>
      <c r="AH13" s="267">
        <v>187</v>
      </c>
      <c r="AI13" s="267">
        <v>213</v>
      </c>
      <c r="AJ13" s="227"/>
      <c r="AK13" s="262"/>
      <c r="AL13" s="262"/>
      <c r="AM13" s="262"/>
      <c r="AN13" s="225"/>
      <c r="AO13" s="225"/>
      <c r="AP13" s="225"/>
      <c r="AQ13" s="225"/>
      <c r="AR13" s="225"/>
      <c r="AS13" s="225"/>
      <c r="AT13" s="225"/>
    </row>
    <row r="14" spans="1:50" x14ac:dyDescent="0.15">
      <c r="A14" s="225"/>
      <c r="B14" s="224"/>
      <c r="C14" s="225"/>
      <c r="D14" s="225"/>
      <c r="E14" s="225"/>
      <c r="F14" s="225"/>
      <c r="G14" s="225"/>
      <c r="H14" s="225"/>
      <c r="I14" s="225"/>
      <c r="J14" s="225"/>
      <c r="K14" s="225"/>
      <c r="L14" s="225"/>
      <c r="M14" s="225"/>
      <c r="N14" s="225"/>
      <c r="O14" s="225"/>
      <c r="P14" s="225"/>
      <c r="Q14" s="225"/>
      <c r="R14" s="225"/>
      <c r="S14" s="225"/>
      <c r="T14" s="225"/>
      <c r="U14" s="225"/>
      <c r="V14" s="225"/>
      <c r="W14" s="225"/>
      <c r="X14" s="225"/>
      <c r="Y14" s="225"/>
      <c r="Z14" s="225"/>
      <c r="AA14" s="225"/>
      <c r="AB14" s="229"/>
      <c r="AC14" s="225"/>
      <c r="AD14" s="227"/>
      <c r="AE14" s="227" t="s">
        <v>35</v>
      </c>
      <c r="AF14" s="227"/>
      <c r="AG14" s="267" t="s">
        <v>34</v>
      </c>
      <c r="AH14" s="267">
        <v>187</v>
      </c>
      <c r="AI14" s="267">
        <v>213</v>
      </c>
      <c r="AJ14" s="227"/>
      <c r="AK14" s="262"/>
      <c r="AL14" s="262"/>
      <c r="AM14" s="262"/>
      <c r="AN14" s="225"/>
      <c r="AO14" s="225"/>
      <c r="AP14" s="225"/>
      <c r="AQ14" s="225"/>
      <c r="AR14" s="225"/>
      <c r="AS14" s="225"/>
      <c r="AT14" s="225"/>
    </row>
    <row r="15" spans="1:50" x14ac:dyDescent="0.15">
      <c r="A15" s="225"/>
      <c r="B15" s="224"/>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9"/>
      <c r="AC15" s="225"/>
      <c r="AD15" s="227"/>
      <c r="AE15" s="227" t="s">
        <v>83</v>
      </c>
      <c r="AF15" s="227"/>
      <c r="AG15" s="267" t="s">
        <v>44</v>
      </c>
      <c r="AH15" s="267">
        <v>187</v>
      </c>
      <c r="AI15" s="267">
        <v>213</v>
      </c>
      <c r="AJ15" s="227"/>
      <c r="AK15" s="262"/>
      <c r="AL15" s="262"/>
      <c r="AM15" s="262"/>
      <c r="AN15" s="225"/>
      <c r="AO15" s="225"/>
      <c r="AP15" s="225"/>
      <c r="AQ15" s="225"/>
      <c r="AR15" s="225"/>
      <c r="AS15" s="225"/>
      <c r="AT15" s="225"/>
    </row>
    <row r="16" spans="1:50" x14ac:dyDescent="0.15">
      <c r="A16" s="225"/>
      <c r="B16" s="224"/>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9"/>
      <c r="AC16" s="225"/>
      <c r="AD16" s="227"/>
      <c r="AE16" s="227" t="s">
        <v>36</v>
      </c>
      <c r="AF16" s="227"/>
      <c r="AG16" s="267" t="s">
        <v>35</v>
      </c>
      <c r="AH16" s="267">
        <v>187</v>
      </c>
      <c r="AI16" s="267">
        <v>213</v>
      </c>
      <c r="AJ16" s="227"/>
      <c r="AK16" s="262"/>
      <c r="AL16" s="262"/>
      <c r="AM16" s="262"/>
      <c r="AN16" s="225"/>
      <c r="AO16" s="225"/>
      <c r="AP16" s="225"/>
      <c r="AQ16" s="225"/>
      <c r="AR16" s="225"/>
      <c r="AS16" s="225"/>
      <c r="AT16" s="225"/>
    </row>
    <row r="17" spans="1:46" x14ac:dyDescent="0.15">
      <c r="A17" s="225"/>
      <c r="B17" s="224"/>
      <c r="C17" s="225"/>
      <c r="D17" s="225"/>
      <c r="E17" s="225"/>
      <c r="F17" s="225"/>
      <c r="G17" s="225"/>
      <c r="H17" s="225"/>
      <c r="I17" s="225"/>
      <c r="J17" s="225"/>
      <c r="K17" s="225"/>
      <c r="L17" s="225"/>
      <c r="M17" s="225"/>
      <c r="N17" s="225"/>
      <c r="O17" s="225"/>
      <c r="P17" s="225"/>
      <c r="Q17" s="225"/>
      <c r="R17" s="225"/>
      <c r="S17" s="225"/>
      <c r="T17" s="225"/>
      <c r="U17" s="225"/>
      <c r="V17" s="225"/>
      <c r="W17" s="225"/>
      <c r="X17" s="225"/>
      <c r="Y17" s="225"/>
      <c r="Z17" s="225"/>
      <c r="AA17" s="225"/>
      <c r="AB17" s="225"/>
      <c r="AC17" s="225"/>
      <c r="AD17" s="227"/>
      <c r="AE17" s="268" t="s">
        <v>85</v>
      </c>
      <c r="AF17" s="227"/>
      <c r="AG17" s="267" t="s">
        <v>83</v>
      </c>
      <c r="AH17" s="267">
        <v>187</v>
      </c>
      <c r="AI17" s="267">
        <v>213</v>
      </c>
      <c r="AJ17" s="227"/>
      <c r="AK17" s="262"/>
      <c r="AL17" s="262"/>
      <c r="AM17" s="262"/>
      <c r="AN17" s="225"/>
      <c r="AO17" s="225"/>
      <c r="AP17" s="225"/>
      <c r="AQ17" s="225"/>
      <c r="AR17" s="225"/>
      <c r="AS17" s="225"/>
      <c r="AT17" s="225"/>
    </row>
    <row r="18" spans="1:46" x14ac:dyDescent="0.15">
      <c r="A18" s="225"/>
      <c r="B18" s="224"/>
      <c r="C18" s="225"/>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5"/>
      <c r="AB18" s="225"/>
      <c r="AC18" s="225"/>
      <c r="AD18" s="227"/>
      <c r="AE18" s="227" t="s">
        <v>37</v>
      </c>
      <c r="AF18" s="227"/>
      <c r="AG18" s="267" t="s">
        <v>36</v>
      </c>
      <c r="AH18" s="267">
        <v>187</v>
      </c>
      <c r="AI18" s="267">
        <v>213</v>
      </c>
      <c r="AJ18" s="227"/>
      <c r="AK18" s="262"/>
      <c r="AL18" s="262"/>
      <c r="AM18" s="262"/>
      <c r="AN18" s="225"/>
      <c r="AO18" s="225"/>
      <c r="AP18" s="225"/>
      <c r="AQ18" s="225"/>
      <c r="AR18" s="225"/>
      <c r="AS18" s="225"/>
      <c r="AT18" s="225"/>
    </row>
    <row r="19" spans="1:46" x14ac:dyDescent="0.15">
      <c r="A19" s="225"/>
      <c r="B19" s="224"/>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7"/>
      <c r="AE19" s="227" t="s">
        <v>38</v>
      </c>
      <c r="AF19" s="227"/>
      <c r="AG19" s="57" t="s">
        <v>85</v>
      </c>
      <c r="AH19" s="267">
        <v>187</v>
      </c>
      <c r="AI19" s="267">
        <v>213</v>
      </c>
      <c r="AJ19" s="227"/>
      <c r="AK19" s="262"/>
      <c r="AL19" s="262"/>
      <c r="AM19" s="262"/>
      <c r="AN19" s="225"/>
      <c r="AO19" s="225"/>
      <c r="AP19" s="225"/>
      <c r="AQ19" s="225"/>
      <c r="AR19" s="225"/>
      <c r="AS19" s="225"/>
      <c r="AT19" s="225"/>
    </row>
    <row r="20" spans="1:46" x14ac:dyDescent="0.15">
      <c r="A20" s="225"/>
      <c r="B20" s="224"/>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7"/>
      <c r="AE20" s="227"/>
      <c r="AF20" s="227"/>
      <c r="AG20" s="267" t="s">
        <v>37</v>
      </c>
      <c r="AH20" s="267">
        <v>187</v>
      </c>
      <c r="AI20" s="267">
        <v>213</v>
      </c>
      <c r="AJ20" s="227"/>
      <c r="AK20" s="262"/>
      <c r="AL20" s="262"/>
      <c r="AM20" s="262"/>
      <c r="AN20" s="225"/>
      <c r="AO20" s="225"/>
      <c r="AP20" s="225"/>
      <c r="AQ20" s="225"/>
      <c r="AR20" s="225"/>
      <c r="AS20" s="225"/>
      <c r="AT20" s="225"/>
    </row>
    <row r="21" spans="1:46" x14ac:dyDescent="0.15">
      <c r="A21" s="225"/>
      <c r="B21" s="224"/>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7"/>
      <c r="AE21" s="227"/>
      <c r="AF21" s="227"/>
      <c r="AG21" s="267" t="s">
        <v>38</v>
      </c>
      <c r="AH21" s="267">
        <v>187</v>
      </c>
      <c r="AI21" s="267">
        <v>213</v>
      </c>
      <c r="AJ21" s="227"/>
      <c r="AK21" s="262"/>
      <c r="AL21" s="262"/>
      <c r="AM21" s="262"/>
      <c r="AN21" s="225"/>
      <c r="AO21" s="225"/>
      <c r="AP21" s="225"/>
      <c r="AQ21" s="225"/>
      <c r="AR21" s="225"/>
      <c r="AS21" s="225"/>
      <c r="AT21" s="225"/>
    </row>
    <row r="22" spans="1:46" x14ac:dyDescent="0.15">
      <c r="A22" s="225"/>
      <c r="B22" s="224"/>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7"/>
      <c r="AE22" s="227"/>
      <c r="AF22" s="227"/>
      <c r="AG22" s="227"/>
      <c r="AH22" s="227"/>
      <c r="AI22" s="227"/>
      <c r="AJ22" s="227"/>
      <c r="AK22" s="262"/>
      <c r="AL22" s="262"/>
      <c r="AM22" s="262"/>
      <c r="AN22" s="225"/>
      <c r="AO22" s="225"/>
      <c r="AP22" s="225"/>
      <c r="AQ22" s="225"/>
      <c r="AR22" s="225"/>
      <c r="AS22" s="225"/>
      <c r="AT22" s="225"/>
    </row>
    <row r="23" spans="1:46" x14ac:dyDescent="0.15">
      <c r="A23" s="225"/>
      <c r="B23" s="224"/>
      <c r="C23" s="225"/>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7"/>
      <c r="AE23" s="227"/>
      <c r="AF23" s="227"/>
      <c r="AG23" s="227"/>
      <c r="AH23" s="227"/>
      <c r="AI23" s="227"/>
      <c r="AJ23" s="227"/>
      <c r="AK23" s="262"/>
      <c r="AL23" s="262"/>
      <c r="AM23" s="262"/>
      <c r="AN23" s="225"/>
      <c r="AO23" s="225"/>
      <c r="AP23" s="225"/>
      <c r="AQ23" s="225"/>
      <c r="AR23" s="225"/>
      <c r="AS23" s="225"/>
      <c r="AT23" s="225"/>
    </row>
    <row r="24" spans="1:46" x14ac:dyDescent="0.15">
      <c r="A24" s="225"/>
      <c r="B24" s="224"/>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7"/>
      <c r="AE24" s="227"/>
      <c r="AF24" s="227"/>
      <c r="AG24" s="227"/>
      <c r="AH24" s="227"/>
      <c r="AI24" s="227"/>
      <c r="AJ24" s="227"/>
      <c r="AK24" s="262"/>
      <c r="AL24" s="262"/>
      <c r="AM24" s="262"/>
      <c r="AN24" s="225"/>
      <c r="AO24" s="225"/>
      <c r="AP24" s="225"/>
      <c r="AQ24" s="225"/>
      <c r="AR24" s="225"/>
      <c r="AS24" s="225"/>
      <c r="AT24" s="225"/>
    </row>
    <row r="25" spans="1:46" x14ac:dyDescent="0.15">
      <c r="A25" s="225"/>
      <c r="B25" s="224"/>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62"/>
      <c r="AE25" s="262"/>
      <c r="AF25" s="262"/>
      <c r="AG25" s="262"/>
      <c r="AH25" s="262"/>
      <c r="AI25" s="262"/>
      <c r="AJ25" s="262"/>
      <c r="AK25" s="262"/>
      <c r="AL25" s="262"/>
      <c r="AM25" s="262"/>
      <c r="AN25" s="225"/>
      <c r="AO25" s="225"/>
      <c r="AP25" s="225"/>
      <c r="AQ25" s="225"/>
      <c r="AR25" s="225"/>
      <c r="AS25" s="225"/>
      <c r="AT25" s="225"/>
    </row>
    <row r="26" spans="1:46" x14ac:dyDescent="0.15">
      <c r="A26" s="225"/>
      <c r="B26" s="224"/>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62"/>
      <c r="AE26" s="262"/>
      <c r="AF26" s="262"/>
      <c r="AG26" s="262"/>
      <c r="AH26" s="262"/>
      <c r="AI26" s="262"/>
      <c r="AJ26" s="262"/>
      <c r="AK26" s="262"/>
      <c r="AL26" s="262"/>
      <c r="AM26" s="262"/>
      <c r="AN26" s="225"/>
      <c r="AO26" s="225"/>
      <c r="AP26" s="225"/>
      <c r="AQ26" s="225"/>
      <c r="AR26" s="225"/>
      <c r="AS26" s="225"/>
      <c r="AT26" s="225"/>
    </row>
    <row r="27" spans="1:46" x14ac:dyDescent="0.15">
      <c r="A27" s="225"/>
      <c r="B27" s="224"/>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62"/>
      <c r="AE27" s="262"/>
      <c r="AF27" s="262"/>
      <c r="AG27" s="262"/>
      <c r="AH27" s="262"/>
      <c r="AI27" s="262"/>
      <c r="AJ27" s="262"/>
      <c r="AK27" s="262"/>
      <c r="AL27" s="262"/>
      <c r="AM27" s="262"/>
      <c r="AN27" s="225"/>
      <c r="AO27" s="225"/>
      <c r="AP27" s="225"/>
      <c r="AQ27" s="225"/>
      <c r="AR27" s="225"/>
      <c r="AS27" s="225"/>
      <c r="AT27" s="225"/>
    </row>
    <row r="28" spans="1:46" x14ac:dyDescent="0.15">
      <c r="A28" s="225"/>
      <c r="B28" s="224"/>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62"/>
      <c r="AE28" s="262"/>
      <c r="AF28" s="262"/>
      <c r="AG28" s="262"/>
      <c r="AH28" s="262"/>
      <c r="AI28" s="262"/>
      <c r="AJ28" s="262"/>
      <c r="AK28" s="262"/>
      <c r="AL28" s="262"/>
      <c r="AM28" s="262"/>
      <c r="AN28" s="225"/>
      <c r="AO28" s="225"/>
      <c r="AP28" s="225"/>
      <c r="AQ28" s="225"/>
      <c r="AR28" s="225"/>
      <c r="AS28" s="225"/>
      <c r="AT28" s="225"/>
    </row>
    <row r="29" spans="1:46" x14ac:dyDescent="0.15">
      <c r="A29" s="225"/>
      <c r="B29" s="224"/>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62"/>
      <c r="AE29" s="262"/>
      <c r="AF29" s="262"/>
      <c r="AG29" s="262"/>
      <c r="AH29" s="262"/>
      <c r="AI29" s="262"/>
      <c r="AJ29" s="262"/>
      <c r="AK29" s="262"/>
      <c r="AL29" s="262"/>
      <c r="AM29" s="262"/>
      <c r="AN29" s="225"/>
      <c r="AO29" s="225"/>
      <c r="AP29" s="225"/>
      <c r="AQ29" s="225"/>
      <c r="AR29" s="225"/>
      <c r="AS29" s="225"/>
      <c r="AT29" s="225"/>
    </row>
    <row r="30" spans="1:46" x14ac:dyDescent="0.15">
      <c r="A30" s="225"/>
      <c r="B30" s="224"/>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62"/>
      <c r="AE30" s="262"/>
      <c r="AF30" s="262"/>
      <c r="AG30" s="262"/>
      <c r="AH30" s="262"/>
      <c r="AI30" s="262"/>
      <c r="AJ30" s="262"/>
      <c r="AK30" s="262"/>
      <c r="AL30" s="262"/>
      <c r="AM30" s="262"/>
      <c r="AN30" s="225"/>
      <c r="AO30" s="225"/>
      <c r="AP30" s="225"/>
      <c r="AQ30" s="225"/>
      <c r="AR30" s="225"/>
      <c r="AS30" s="225"/>
      <c r="AT30" s="225"/>
    </row>
    <row r="31" spans="1:46" x14ac:dyDescent="0.15">
      <c r="A31" s="225"/>
      <c r="B31" s="224"/>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62"/>
      <c r="AE31" s="262"/>
      <c r="AF31" s="262"/>
      <c r="AG31" s="262"/>
      <c r="AH31" s="262"/>
      <c r="AI31" s="262"/>
      <c r="AJ31" s="262"/>
      <c r="AK31" s="262"/>
      <c r="AL31" s="262"/>
      <c r="AM31" s="262"/>
      <c r="AN31" s="225"/>
      <c r="AO31" s="225"/>
      <c r="AP31" s="225"/>
      <c r="AQ31" s="225"/>
      <c r="AR31" s="225"/>
      <c r="AS31" s="225"/>
      <c r="AT31" s="225"/>
    </row>
    <row r="32" spans="1:46" x14ac:dyDescent="0.15">
      <c r="A32" s="225"/>
      <c r="B32" s="224"/>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62"/>
      <c r="AE32" s="262"/>
      <c r="AF32" s="262"/>
      <c r="AG32" s="262"/>
      <c r="AH32" s="262"/>
      <c r="AI32" s="262"/>
      <c r="AJ32" s="262"/>
      <c r="AK32" s="262"/>
      <c r="AL32" s="262"/>
      <c r="AM32" s="262"/>
      <c r="AN32" s="225"/>
      <c r="AO32" s="225"/>
      <c r="AP32" s="225"/>
      <c r="AQ32" s="225"/>
      <c r="AR32" s="225"/>
      <c r="AS32" s="225"/>
      <c r="AT32" s="225"/>
    </row>
    <row r="33" spans="1:46" x14ac:dyDescent="0.15">
      <c r="A33" s="225"/>
      <c r="B33" s="224"/>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62"/>
      <c r="AE33" s="262"/>
      <c r="AF33" s="262"/>
      <c r="AG33" s="262"/>
      <c r="AH33" s="262"/>
      <c r="AI33" s="262"/>
      <c r="AJ33" s="262"/>
      <c r="AK33" s="262"/>
      <c r="AL33" s="262"/>
      <c r="AM33" s="262"/>
      <c r="AN33" s="225"/>
      <c r="AO33" s="225"/>
      <c r="AP33" s="225"/>
      <c r="AQ33" s="225"/>
      <c r="AR33" s="225"/>
      <c r="AS33" s="225"/>
      <c r="AT33" s="225"/>
    </row>
    <row r="34" spans="1:46" x14ac:dyDescent="0.15">
      <c r="A34" s="225"/>
      <c r="B34" s="224"/>
      <c r="C34" s="225"/>
      <c r="D34" s="225"/>
      <c r="E34" s="225"/>
      <c r="F34" s="225"/>
      <c r="G34" s="225"/>
      <c r="H34" s="225"/>
      <c r="I34" s="225"/>
      <c r="J34" s="225"/>
      <c r="K34" s="225"/>
      <c r="L34" s="225"/>
      <c r="M34" s="225"/>
      <c r="N34" s="225"/>
      <c r="O34" s="225"/>
      <c r="P34" s="225"/>
      <c r="Q34" s="225"/>
      <c r="R34" s="225"/>
      <c r="S34" s="225"/>
      <c r="T34" s="225"/>
      <c r="U34" s="225"/>
      <c r="V34" s="225"/>
      <c r="W34" s="225"/>
      <c r="X34" s="225"/>
      <c r="Y34" s="225"/>
      <c r="Z34" s="225"/>
      <c r="AA34" s="225"/>
      <c r="AB34" s="225"/>
      <c r="AC34" s="225"/>
      <c r="AD34" s="262"/>
      <c r="AE34" s="262"/>
      <c r="AF34" s="262"/>
      <c r="AG34" s="262"/>
      <c r="AH34" s="262"/>
      <c r="AI34" s="262"/>
      <c r="AJ34" s="262"/>
      <c r="AK34" s="262"/>
      <c r="AL34" s="262"/>
      <c r="AM34" s="262"/>
      <c r="AN34" s="225"/>
      <c r="AO34" s="225"/>
      <c r="AP34" s="225"/>
      <c r="AQ34" s="225"/>
      <c r="AR34" s="225"/>
      <c r="AS34" s="225"/>
      <c r="AT34" s="225"/>
    </row>
    <row r="35" spans="1:46" x14ac:dyDescent="0.15">
      <c r="A35" s="225"/>
      <c r="B35" s="224"/>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7"/>
      <c r="AH35" s="227"/>
      <c r="AI35" s="227"/>
      <c r="AJ35" s="227"/>
      <c r="AK35" s="225"/>
      <c r="AL35" s="225"/>
      <c r="AM35" s="225"/>
      <c r="AN35" s="225"/>
      <c r="AO35" s="225"/>
      <c r="AP35" s="225"/>
      <c r="AQ35" s="225"/>
      <c r="AR35" s="225"/>
      <c r="AS35" s="225"/>
      <c r="AT35" s="225"/>
    </row>
    <row r="36" spans="1:46" x14ac:dyDescent="0.15">
      <c r="A36" s="225"/>
      <c r="B36" s="224"/>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7"/>
      <c r="AH36" s="227"/>
      <c r="AI36" s="227"/>
      <c r="AJ36" s="227"/>
      <c r="AK36" s="225"/>
      <c r="AL36" s="225"/>
      <c r="AM36" s="225"/>
      <c r="AN36" s="225"/>
      <c r="AO36" s="225"/>
      <c r="AP36" s="225"/>
      <c r="AQ36" s="225"/>
      <c r="AR36" s="225"/>
      <c r="AS36" s="225"/>
      <c r="AT36" s="225"/>
    </row>
    <row r="37" spans="1:46" x14ac:dyDescent="0.15">
      <c r="A37" s="225"/>
      <c r="B37" s="224"/>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7"/>
      <c r="AH37" s="227"/>
      <c r="AI37" s="227"/>
      <c r="AJ37" s="227"/>
      <c r="AK37" s="225"/>
      <c r="AL37" s="225"/>
      <c r="AM37" s="225"/>
      <c r="AN37" s="225"/>
      <c r="AO37" s="225"/>
      <c r="AP37" s="225"/>
      <c r="AQ37" s="225"/>
      <c r="AR37" s="225"/>
      <c r="AS37" s="225"/>
      <c r="AT37" s="225"/>
    </row>
    <row r="38" spans="1:46" x14ac:dyDescent="0.15">
      <c r="A38" s="225"/>
      <c r="B38" s="224"/>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7"/>
      <c r="AH38" s="227"/>
      <c r="AI38" s="227"/>
      <c r="AJ38" s="227"/>
      <c r="AK38" s="225"/>
      <c r="AL38" s="225"/>
      <c r="AM38" s="225"/>
      <c r="AN38" s="225"/>
      <c r="AO38" s="225"/>
      <c r="AP38" s="225"/>
      <c r="AQ38" s="225"/>
      <c r="AR38" s="225"/>
      <c r="AS38" s="225"/>
      <c r="AT38" s="225"/>
    </row>
    <row r="39" spans="1:46" x14ac:dyDescent="0.15">
      <c r="A39" s="225"/>
      <c r="B39" s="224"/>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7"/>
      <c r="AH39" s="227"/>
      <c r="AI39" s="227"/>
      <c r="AJ39" s="227"/>
      <c r="AK39" s="225"/>
      <c r="AL39" s="225"/>
      <c r="AM39" s="225"/>
      <c r="AN39" s="225"/>
      <c r="AO39" s="225"/>
      <c r="AP39" s="225"/>
      <c r="AQ39" s="225"/>
      <c r="AR39" s="225"/>
      <c r="AS39" s="225"/>
      <c r="AT39" s="225"/>
    </row>
    <row r="40" spans="1:46" x14ac:dyDescent="0.15">
      <c r="A40" s="225"/>
      <c r="B40" s="224"/>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7"/>
      <c r="AH40" s="227"/>
      <c r="AI40" s="227"/>
      <c r="AJ40" s="227"/>
      <c r="AK40" s="225"/>
      <c r="AL40" s="225"/>
      <c r="AM40" s="225"/>
      <c r="AN40" s="225"/>
      <c r="AO40" s="225"/>
      <c r="AP40" s="225"/>
      <c r="AQ40" s="225"/>
      <c r="AR40" s="225"/>
      <c r="AS40" s="225"/>
      <c r="AT40" s="225"/>
    </row>
    <row r="41" spans="1:46" x14ac:dyDescent="0.15">
      <c r="A41" s="225"/>
      <c r="B41" s="224"/>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7"/>
      <c r="AH41" s="227"/>
      <c r="AI41" s="227"/>
      <c r="AJ41" s="227"/>
      <c r="AK41" s="225"/>
      <c r="AL41" s="225"/>
      <c r="AM41" s="225"/>
      <c r="AN41" s="225"/>
      <c r="AO41" s="225"/>
      <c r="AP41" s="225"/>
      <c r="AQ41" s="225"/>
      <c r="AR41" s="225"/>
      <c r="AS41" s="225"/>
      <c r="AT41" s="225"/>
    </row>
    <row r="42" spans="1:46" x14ac:dyDescent="0.15">
      <c r="A42" s="225"/>
      <c r="B42" s="224"/>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7"/>
      <c r="AH42" s="227"/>
      <c r="AI42" s="227"/>
      <c r="AJ42" s="227"/>
      <c r="AK42" s="225"/>
      <c r="AL42" s="225"/>
      <c r="AM42" s="225"/>
      <c r="AN42" s="225"/>
      <c r="AO42" s="225"/>
      <c r="AP42" s="225"/>
      <c r="AQ42" s="225"/>
      <c r="AR42" s="225"/>
      <c r="AS42" s="225"/>
      <c r="AT42" s="225"/>
    </row>
    <row r="43" spans="1:46" x14ac:dyDescent="0.15">
      <c r="A43" s="225"/>
      <c r="B43" s="224"/>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7"/>
      <c r="AH43" s="227"/>
      <c r="AI43" s="227"/>
      <c r="AJ43" s="227"/>
      <c r="AK43" s="225"/>
      <c r="AL43" s="225"/>
      <c r="AM43" s="225"/>
      <c r="AN43" s="225"/>
      <c r="AO43" s="225"/>
      <c r="AP43" s="225"/>
      <c r="AQ43" s="225"/>
      <c r="AR43" s="225"/>
      <c r="AS43" s="225"/>
      <c r="AT43" s="225"/>
    </row>
    <row r="44" spans="1:46" x14ac:dyDescent="0.15">
      <c r="A44" s="225"/>
      <c r="B44" s="224"/>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7"/>
      <c r="AH44" s="227"/>
      <c r="AI44" s="227"/>
      <c r="AJ44" s="227"/>
      <c r="AK44" s="225"/>
      <c r="AL44" s="225"/>
      <c r="AM44" s="225"/>
      <c r="AN44" s="225"/>
      <c r="AO44" s="225"/>
      <c r="AP44" s="225"/>
      <c r="AQ44" s="225"/>
      <c r="AR44" s="225"/>
      <c r="AS44" s="225"/>
      <c r="AT44" s="225"/>
    </row>
    <row r="45" spans="1:46" x14ac:dyDescent="0.15">
      <c r="A45" s="225"/>
      <c r="B45" s="224"/>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7"/>
      <c r="AH45" s="227"/>
      <c r="AI45" s="227"/>
      <c r="AJ45" s="227"/>
      <c r="AK45" s="225"/>
      <c r="AL45" s="225"/>
      <c r="AM45" s="225"/>
      <c r="AN45" s="225"/>
      <c r="AO45" s="225"/>
      <c r="AP45" s="225"/>
      <c r="AQ45" s="225"/>
      <c r="AR45" s="225"/>
      <c r="AS45" s="225"/>
      <c r="AT45" s="225"/>
    </row>
  </sheetData>
  <sheetProtection sheet="1" selectLockedCells="1"/>
  <mergeCells count="12">
    <mergeCell ref="AA4:AC4"/>
    <mergeCell ref="AD4:AF4"/>
    <mergeCell ref="C7:L7"/>
    <mergeCell ref="A2:AA2"/>
    <mergeCell ref="C4:E4"/>
    <mergeCell ref="F4:H4"/>
    <mergeCell ref="I4:K4"/>
    <mergeCell ref="L4:O4"/>
    <mergeCell ref="S4:V4"/>
    <mergeCell ref="P4:R4"/>
    <mergeCell ref="W4:Z4"/>
    <mergeCell ref="P7:AF7"/>
  </mergeCells>
  <conditionalFormatting sqref="A8:V8 AA8:XFD8">
    <cfRule type="containsErrors" dxfId="47" priority="2">
      <formula>ISERROR(A8)</formula>
    </cfRule>
  </conditionalFormatting>
  <conditionalFormatting sqref="W8:Z8">
    <cfRule type="containsErrors" dxfId="46" priority="1">
      <formula>ISERROR(W8)</formula>
    </cfRule>
  </conditionalFormatting>
  <pageMargins left="0.51181102362204722" right="0.19685039370078741"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A4" workbookViewId="0">
      <selection activeCell="J22" sqref="J22"/>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45</v>
      </c>
      <c r="B1" s="299"/>
      <c r="C1" s="300"/>
    </row>
    <row r="2" spans="1:15" ht="12" thickTop="1" thickBot="1" x14ac:dyDescent="0.2"/>
    <row r="3" spans="1:15" ht="11.25" thickTop="1" x14ac:dyDescent="0.15">
      <c r="A3" s="64" t="s">
        <v>70</v>
      </c>
      <c r="B3" s="63"/>
      <c r="C3" s="63"/>
      <c r="D3" s="63"/>
      <c r="E3" s="63"/>
      <c r="F3" s="63"/>
      <c r="G3" s="71"/>
      <c r="I3" s="64" t="str">
        <f>A3</f>
        <v>Begrijpend Lezen</v>
      </c>
      <c r="J3" s="63"/>
      <c r="K3" s="63"/>
      <c r="L3" s="63"/>
      <c r="M3" s="63"/>
      <c r="N3" s="63"/>
      <c r="O3" s="71"/>
    </row>
    <row r="4" spans="1:15" x14ac:dyDescent="0.15">
      <c r="A4" s="82"/>
      <c r="B4" s="296" t="s">
        <v>40</v>
      </c>
      <c r="C4" s="298"/>
      <c r="D4" s="296" t="s">
        <v>41</v>
      </c>
      <c r="E4" s="298"/>
      <c r="F4" s="296" t="s">
        <v>9</v>
      </c>
      <c r="G4" s="297"/>
      <c r="I4" s="82"/>
      <c r="J4" s="296" t="s">
        <v>40</v>
      </c>
      <c r="K4" s="298"/>
      <c r="L4" s="296" t="s">
        <v>41</v>
      </c>
      <c r="M4" s="298"/>
      <c r="N4" s="296" t="s">
        <v>9</v>
      </c>
      <c r="O4" s="297"/>
    </row>
    <row r="5" spans="1:15" x14ac:dyDescent="0.15">
      <c r="A5" s="301"/>
      <c r="B5" s="302"/>
      <c r="C5" s="302"/>
      <c r="D5" s="302"/>
      <c r="E5" s="302"/>
      <c r="F5" s="302"/>
      <c r="G5" s="303"/>
      <c r="H5" s="45"/>
      <c r="I5" s="61" t="s">
        <v>43</v>
      </c>
      <c r="O5" s="210"/>
    </row>
    <row r="6" spans="1:15" x14ac:dyDescent="0.15">
      <c r="A6" s="304"/>
      <c r="B6" s="305"/>
      <c r="C6" s="305"/>
      <c r="D6" s="305"/>
      <c r="E6" s="305"/>
      <c r="F6" s="305"/>
      <c r="G6" s="306"/>
      <c r="I6" s="62" t="s">
        <v>24</v>
      </c>
      <c r="J6" s="72">
        <f>'E3'!AS10</f>
        <v>142</v>
      </c>
      <c r="K6" s="73" t="s">
        <v>42</v>
      </c>
      <c r="L6" s="72">
        <f>'E3'!AS18</f>
        <v>0</v>
      </c>
      <c r="M6" s="73" t="s">
        <v>42</v>
      </c>
      <c r="N6" s="72">
        <f>'E3'!AW18</f>
        <v>0</v>
      </c>
      <c r="O6" s="78" t="s">
        <v>42</v>
      </c>
    </row>
    <row r="7" spans="1:15" x14ac:dyDescent="0.15">
      <c r="A7" s="304"/>
      <c r="B7" s="305"/>
      <c r="C7" s="305"/>
      <c r="D7" s="305"/>
      <c r="E7" s="305"/>
      <c r="F7" s="305"/>
      <c r="G7" s="306"/>
      <c r="I7" s="62" t="s">
        <v>22</v>
      </c>
      <c r="J7" s="72">
        <f>'E3'!AS11</f>
        <v>90</v>
      </c>
      <c r="K7" s="74">
        <f>J6</f>
        <v>142</v>
      </c>
      <c r="L7" s="72">
        <f>'E3'!AS19</f>
        <v>0</v>
      </c>
      <c r="M7" s="74">
        <f>L6</f>
        <v>0</v>
      </c>
      <c r="N7" s="72">
        <f>'E3'!AW19</f>
        <v>0</v>
      </c>
      <c r="O7" s="79">
        <f>N6</f>
        <v>0</v>
      </c>
    </row>
    <row r="8" spans="1:15" x14ac:dyDescent="0.15">
      <c r="A8" s="304"/>
      <c r="B8" s="305"/>
      <c r="C8" s="305"/>
      <c r="D8" s="305"/>
      <c r="E8" s="305"/>
      <c r="F8" s="305"/>
      <c r="G8" s="306"/>
      <c r="I8" s="62" t="s">
        <v>23</v>
      </c>
      <c r="J8" s="72">
        <f>'E3'!AS12</f>
        <v>0</v>
      </c>
      <c r="K8" s="74">
        <f>J7</f>
        <v>90</v>
      </c>
      <c r="L8" s="72">
        <f>'E3'!AS20</f>
        <v>0</v>
      </c>
      <c r="M8" s="74">
        <f>L7</f>
        <v>0</v>
      </c>
      <c r="N8" s="72">
        <f>'E3'!AW20</f>
        <v>0</v>
      </c>
      <c r="O8" s="79">
        <f>N7</f>
        <v>0</v>
      </c>
    </row>
    <row r="9" spans="1:15" x14ac:dyDescent="0.15">
      <c r="A9" s="307"/>
      <c r="B9" s="308"/>
      <c r="C9" s="308"/>
      <c r="D9" s="308"/>
      <c r="E9" s="308"/>
      <c r="F9" s="308"/>
      <c r="G9" s="309"/>
      <c r="I9" s="45"/>
      <c r="J9" s="69"/>
      <c r="L9" s="75"/>
      <c r="M9" s="76"/>
      <c r="N9" s="75"/>
      <c r="O9" s="79"/>
    </row>
    <row r="10" spans="1:15" x14ac:dyDescent="0.15">
      <c r="A10" s="61" t="s">
        <v>34</v>
      </c>
      <c r="B10" s="68"/>
      <c r="C10" s="70"/>
      <c r="D10" s="72"/>
      <c r="E10" s="77"/>
      <c r="F10" s="72"/>
      <c r="G10" s="79"/>
      <c r="I10" s="61" t="s">
        <v>44</v>
      </c>
      <c r="J10" s="68"/>
      <c r="K10" s="70"/>
      <c r="L10" s="72"/>
      <c r="M10" s="77"/>
      <c r="N10" s="72"/>
      <c r="O10" s="79"/>
    </row>
    <row r="11" spans="1:15" x14ac:dyDescent="0.15">
      <c r="A11" s="62" t="s">
        <v>24</v>
      </c>
      <c r="B11" s="72">
        <f>'M4'!AS10</f>
        <v>155</v>
      </c>
      <c r="C11" s="73" t="s">
        <v>42</v>
      </c>
      <c r="D11" s="96">
        <f>'M4'!AS18</f>
        <v>0</v>
      </c>
      <c r="E11" s="73" t="s">
        <v>42</v>
      </c>
      <c r="F11" s="72">
        <f>'M4'!AW18</f>
        <v>0</v>
      </c>
      <c r="G11" s="79" t="s">
        <v>42</v>
      </c>
      <c r="I11" s="62" t="s">
        <v>24</v>
      </c>
      <c r="J11" s="72">
        <f>'E4'!AS10</f>
        <v>160</v>
      </c>
      <c r="K11" s="73" t="s">
        <v>42</v>
      </c>
      <c r="L11" s="96">
        <f>'E4'!AS18</f>
        <v>0</v>
      </c>
      <c r="M11" s="73" t="s">
        <v>42</v>
      </c>
      <c r="N11" s="72">
        <f>'E4'!AW18</f>
        <v>0</v>
      </c>
      <c r="O11" s="79" t="s">
        <v>42</v>
      </c>
    </row>
    <row r="12" spans="1:15" x14ac:dyDescent="0.15">
      <c r="A12" s="62" t="s">
        <v>22</v>
      </c>
      <c r="B12" s="72">
        <f>'M4'!AS11</f>
        <v>111</v>
      </c>
      <c r="C12" s="74">
        <f>B11</f>
        <v>155</v>
      </c>
      <c r="D12" s="96">
        <f>'M4'!AS19</f>
        <v>0</v>
      </c>
      <c r="E12" s="74">
        <f>D11</f>
        <v>0</v>
      </c>
      <c r="F12" s="72">
        <f>'M4'!AW19</f>
        <v>0</v>
      </c>
      <c r="G12" s="79">
        <f>F11</f>
        <v>0</v>
      </c>
      <c r="I12" s="62" t="s">
        <v>22</v>
      </c>
      <c r="J12" s="72">
        <f>'E4'!AS11</f>
        <v>116</v>
      </c>
      <c r="K12" s="74">
        <f>J11</f>
        <v>160</v>
      </c>
      <c r="L12" s="96">
        <f>'E4'!AS19</f>
        <v>0</v>
      </c>
      <c r="M12" s="74">
        <f>L11</f>
        <v>0</v>
      </c>
      <c r="N12" s="72">
        <f>'E4'!AW19</f>
        <v>0</v>
      </c>
      <c r="O12" s="79">
        <f>N11</f>
        <v>0</v>
      </c>
    </row>
    <row r="13" spans="1:15" x14ac:dyDescent="0.15">
      <c r="A13" s="62" t="s">
        <v>23</v>
      </c>
      <c r="B13" s="72">
        <f>'M4'!AS12</f>
        <v>0</v>
      </c>
      <c r="C13" s="74">
        <f>B12</f>
        <v>111</v>
      </c>
      <c r="D13" s="96">
        <f>'M4'!AS20</f>
        <v>0</v>
      </c>
      <c r="E13" s="74">
        <f>D12</f>
        <v>0</v>
      </c>
      <c r="F13" s="72">
        <f>'M4'!AW20</f>
        <v>0</v>
      </c>
      <c r="G13" s="79">
        <f>F12</f>
        <v>0</v>
      </c>
      <c r="I13" s="62" t="s">
        <v>23</v>
      </c>
      <c r="J13" s="72">
        <f>'E4'!AS12</f>
        <v>0</v>
      </c>
      <c r="K13" s="74">
        <f>J12</f>
        <v>116</v>
      </c>
      <c r="L13" s="96">
        <f>'E4'!AS20</f>
        <v>0</v>
      </c>
      <c r="M13" s="74">
        <f>L12</f>
        <v>0</v>
      </c>
      <c r="N13" s="72">
        <f>'E4'!AW20</f>
        <v>0</v>
      </c>
      <c r="O13" s="79">
        <f>N12</f>
        <v>0</v>
      </c>
    </row>
    <row r="14" spans="1:15" x14ac:dyDescent="0.15">
      <c r="A14" s="45"/>
      <c r="B14" s="75"/>
      <c r="C14" s="76"/>
      <c r="D14" s="75"/>
      <c r="E14" s="76"/>
      <c r="F14" s="75"/>
      <c r="G14" s="79"/>
      <c r="H14" t="s">
        <v>21</v>
      </c>
      <c r="I14" s="45"/>
      <c r="J14" s="75"/>
      <c r="K14" s="76"/>
      <c r="L14" s="75"/>
      <c r="M14" s="76"/>
      <c r="N14" s="75"/>
      <c r="O14" s="79"/>
    </row>
    <row r="15" spans="1:15" x14ac:dyDescent="0.15">
      <c r="A15" s="61" t="s">
        <v>35</v>
      </c>
      <c r="B15" s="72"/>
      <c r="C15" s="74"/>
      <c r="D15" s="72"/>
      <c r="E15" s="77"/>
      <c r="F15" s="72"/>
      <c r="G15" s="79"/>
      <c r="I15" s="255"/>
      <c r="J15" s="256"/>
      <c r="K15" s="256"/>
      <c r="L15" s="256"/>
      <c r="M15" s="256"/>
      <c r="N15" s="256"/>
      <c r="O15" s="257"/>
    </row>
    <row r="16" spans="1:15" x14ac:dyDescent="0.15">
      <c r="A16" s="62" t="s">
        <v>24</v>
      </c>
      <c r="B16" s="72">
        <f>'M5'!AS10</f>
        <v>177</v>
      </c>
      <c r="C16" s="73" t="s">
        <v>42</v>
      </c>
      <c r="D16" s="96">
        <f>'M5'!AS18</f>
        <v>0</v>
      </c>
      <c r="E16" s="73" t="s">
        <v>42</v>
      </c>
      <c r="F16" s="72">
        <f>'M5'!AW18</f>
        <v>0</v>
      </c>
      <c r="G16" s="79" t="s">
        <v>42</v>
      </c>
      <c r="I16" s="61" t="s">
        <v>83</v>
      </c>
      <c r="J16" s="68"/>
      <c r="K16" s="70"/>
      <c r="L16" s="72"/>
      <c r="M16" s="77"/>
      <c r="N16" s="72"/>
      <c r="O16" s="79"/>
    </row>
    <row r="17" spans="1:16" x14ac:dyDescent="0.15">
      <c r="A17" s="62" t="s">
        <v>22</v>
      </c>
      <c r="B17" s="72">
        <f>'M5'!AS11</f>
        <v>132</v>
      </c>
      <c r="C17" s="74">
        <f>B16</f>
        <v>177</v>
      </c>
      <c r="D17" s="96">
        <f>'M5'!AS19</f>
        <v>0</v>
      </c>
      <c r="E17" s="74">
        <f>D16</f>
        <v>0</v>
      </c>
      <c r="F17" s="72">
        <f>'M5'!AW19</f>
        <v>0</v>
      </c>
      <c r="G17" s="79">
        <f>F16</f>
        <v>0</v>
      </c>
      <c r="I17" s="62" t="s">
        <v>24</v>
      </c>
      <c r="J17" s="72">
        <f>'E5'!AS10</f>
        <v>181</v>
      </c>
      <c r="K17" s="73" t="s">
        <v>42</v>
      </c>
      <c r="L17" s="96">
        <f>'E5'!AS18</f>
        <v>0</v>
      </c>
      <c r="M17" s="73" t="s">
        <v>42</v>
      </c>
      <c r="N17" s="72">
        <f>'E5'!AW18</f>
        <v>0</v>
      </c>
      <c r="O17" s="79" t="s">
        <v>42</v>
      </c>
    </row>
    <row r="18" spans="1:16" x14ac:dyDescent="0.15">
      <c r="A18" s="62" t="s">
        <v>23</v>
      </c>
      <c r="B18" s="72">
        <f>'M5'!AS12</f>
        <v>0</v>
      </c>
      <c r="C18" s="74">
        <f>B17</f>
        <v>132</v>
      </c>
      <c r="D18" s="96">
        <f>'M5'!AS20</f>
        <v>0</v>
      </c>
      <c r="E18" s="74">
        <f>D17</f>
        <v>0</v>
      </c>
      <c r="F18" s="72">
        <f>'M5'!AW20</f>
        <v>0</v>
      </c>
      <c r="G18" s="79">
        <f>F17</f>
        <v>0</v>
      </c>
      <c r="I18" s="62" t="s">
        <v>22</v>
      </c>
      <c r="J18" s="72">
        <f>'E5'!AS11</f>
        <v>137</v>
      </c>
      <c r="K18" s="74">
        <f>J17</f>
        <v>181</v>
      </c>
      <c r="L18" s="96">
        <f>'E5'!AS19</f>
        <v>0</v>
      </c>
      <c r="M18" s="74">
        <f>L17</f>
        <v>0</v>
      </c>
      <c r="N18" s="72">
        <f>'E5'!AW19</f>
        <v>0</v>
      </c>
      <c r="O18" s="79">
        <f>N17</f>
        <v>0</v>
      </c>
    </row>
    <row r="19" spans="1:16" x14ac:dyDescent="0.15">
      <c r="A19" s="45"/>
      <c r="B19" s="75"/>
      <c r="C19" s="76"/>
      <c r="D19" s="75"/>
      <c r="E19" s="76"/>
      <c r="F19" s="77"/>
      <c r="G19" s="79"/>
      <c r="I19" s="62" t="s">
        <v>23</v>
      </c>
      <c r="J19" s="72">
        <f>'E5'!AS12</f>
        <v>30</v>
      </c>
      <c r="K19" s="74">
        <f>J18</f>
        <v>137</v>
      </c>
      <c r="L19" s="96">
        <f>'E5'!AS20</f>
        <v>0</v>
      </c>
      <c r="M19" s="74">
        <f>L18</f>
        <v>0</v>
      </c>
      <c r="N19" s="72">
        <f>'E5'!AW20</f>
        <v>0</v>
      </c>
      <c r="O19" s="79">
        <f>N18</f>
        <v>0</v>
      </c>
    </row>
    <row r="20" spans="1:16" x14ac:dyDescent="0.15">
      <c r="A20" s="61" t="s">
        <v>36</v>
      </c>
      <c r="B20" s="72"/>
      <c r="C20" s="74"/>
      <c r="D20" s="72"/>
      <c r="E20" s="77"/>
      <c r="F20" s="72"/>
      <c r="G20" s="79"/>
      <c r="I20" s="258"/>
      <c r="J20" s="259"/>
      <c r="K20" s="259"/>
      <c r="L20" s="259"/>
      <c r="M20" s="259"/>
      <c r="N20" s="259"/>
      <c r="O20" s="260"/>
    </row>
    <row r="21" spans="1:16" x14ac:dyDescent="0.15">
      <c r="A21" s="62" t="s">
        <v>24</v>
      </c>
      <c r="B21" s="72">
        <f>'M6'!AS10</f>
        <v>197</v>
      </c>
      <c r="C21" s="73" t="s">
        <v>42</v>
      </c>
      <c r="D21" s="96">
        <f>'M6'!AS18</f>
        <v>0</v>
      </c>
      <c r="E21" s="73" t="s">
        <v>42</v>
      </c>
      <c r="F21" s="72">
        <f>'M6'!AW18</f>
        <v>0</v>
      </c>
      <c r="G21" s="79" t="s">
        <v>42</v>
      </c>
      <c r="I21" s="61" t="s">
        <v>85</v>
      </c>
      <c r="J21" s="68"/>
      <c r="K21" s="70"/>
      <c r="L21" s="72"/>
      <c r="M21" s="77"/>
      <c r="N21" s="72"/>
      <c r="O21" s="79"/>
    </row>
    <row r="22" spans="1:16" x14ac:dyDescent="0.15">
      <c r="A22" s="62" t="s">
        <v>22</v>
      </c>
      <c r="B22" s="72">
        <f>'M6'!AS11</f>
        <v>151</v>
      </c>
      <c r="C22" s="74">
        <f>B21</f>
        <v>197</v>
      </c>
      <c r="D22" s="96">
        <f>'M6'!AS19</f>
        <v>0</v>
      </c>
      <c r="E22" s="74">
        <f>D21</f>
        <v>0</v>
      </c>
      <c r="F22" s="72">
        <f>'M6'!AW19</f>
        <v>0</v>
      </c>
      <c r="G22" s="79">
        <f>F21</f>
        <v>0</v>
      </c>
      <c r="I22" s="62" t="s">
        <v>24</v>
      </c>
      <c r="J22" s="72">
        <f>'E6'!AS10</f>
        <v>199</v>
      </c>
      <c r="K22" s="73" t="s">
        <v>42</v>
      </c>
      <c r="L22" s="96">
        <f>'E6'!AS18</f>
        <v>0</v>
      </c>
      <c r="M22" s="73" t="s">
        <v>42</v>
      </c>
      <c r="N22" s="72">
        <f>'E6'!AW23</f>
        <v>0</v>
      </c>
      <c r="O22" s="79" t="s">
        <v>42</v>
      </c>
    </row>
    <row r="23" spans="1:16" x14ac:dyDescent="0.15">
      <c r="A23" s="62" t="s">
        <v>23</v>
      </c>
      <c r="B23" s="72">
        <f>'M6'!AS12</f>
        <v>0</v>
      </c>
      <c r="C23" s="74">
        <f>B22</f>
        <v>151</v>
      </c>
      <c r="D23" s="96">
        <f>'M6'!AS20</f>
        <v>0</v>
      </c>
      <c r="E23" s="74">
        <f>D22</f>
        <v>0</v>
      </c>
      <c r="F23" s="72">
        <f>'M6'!AW20</f>
        <v>0</v>
      </c>
      <c r="G23" s="79">
        <f>F22</f>
        <v>0</v>
      </c>
      <c r="H23" s="81"/>
      <c r="I23" s="62" t="s">
        <v>22</v>
      </c>
      <c r="J23" s="72">
        <f>'E6'!AS11</f>
        <v>158</v>
      </c>
      <c r="K23" s="74">
        <f>J22</f>
        <v>199</v>
      </c>
      <c r="L23" s="96">
        <f>'E6'!AS19</f>
        <v>0</v>
      </c>
      <c r="M23" s="74">
        <f>L22</f>
        <v>0</v>
      </c>
      <c r="N23" s="72">
        <f>'E5'!AW24</f>
        <v>0</v>
      </c>
      <c r="O23" s="79">
        <f>N22</f>
        <v>0</v>
      </c>
      <c r="P23" s="45"/>
    </row>
    <row r="24" spans="1:16" ht="11.25" thickBot="1" x14ac:dyDescent="0.2">
      <c r="A24" s="45"/>
      <c r="B24" s="75"/>
      <c r="C24" s="76"/>
      <c r="D24" s="75"/>
      <c r="E24" s="76"/>
      <c r="F24" s="77"/>
      <c r="G24" s="79"/>
      <c r="H24" s="81"/>
      <c r="I24" s="62" t="s">
        <v>23</v>
      </c>
      <c r="J24" s="72">
        <f>'E6'!AS12</f>
        <v>0</v>
      </c>
      <c r="K24" s="74">
        <f>J23</f>
        <v>158</v>
      </c>
      <c r="L24" s="96">
        <f>'E6'!AS20</f>
        <v>0</v>
      </c>
      <c r="M24" s="74">
        <f>L23</f>
        <v>0</v>
      </c>
      <c r="N24" s="72">
        <f>'E5'!AW25</f>
        <v>0</v>
      </c>
      <c r="O24" s="79">
        <f>N23</f>
        <v>0</v>
      </c>
      <c r="P24" s="69"/>
    </row>
    <row r="25" spans="1:16" ht="12" thickTop="1" thickBot="1" x14ac:dyDescent="0.2">
      <c r="A25" s="61" t="s">
        <v>37</v>
      </c>
      <c r="B25" s="72"/>
      <c r="C25" s="74"/>
      <c r="D25" s="72"/>
      <c r="E25" s="77"/>
      <c r="F25" s="72"/>
      <c r="G25" s="79"/>
      <c r="H25" s="81"/>
      <c r="I25" s="201" t="s">
        <v>67</v>
      </c>
      <c r="J25" s="198"/>
      <c r="K25" s="198"/>
      <c r="L25" s="198"/>
      <c r="M25" s="198"/>
      <c r="N25" s="198"/>
      <c r="O25" s="207"/>
      <c r="P25" s="69"/>
    </row>
    <row r="26" spans="1:16" ht="12" thickTop="1" thickBot="1" x14ac:dyDescent="0.2">
      <c r="A26" s="62" t="s">
        <v>24</v>
      </c>
      <c r="B26" s="72">
        <f>'M7'!AS10</f>
        <v>56</v>
      </c>
      <c r="C26" s="73" t="s">
        <v>42</v>
      </c>
      <c r="D26" s="96">
        <f>'M7'!AS18</f>
        <v>0</v>
      </c>
      <c r="E26" s="73" t="s">
        <v>42</v>
      </c>
      <c r="F26" s="72">
        <f>'M7'!AW18</f>
        <v>0</v>
      </c>
      <c r="G26" s="79" t="s">
        <v>42</v>
      </c>
      <c r="H26" s="81"/>
      <c r="I26" s="202" t="s">
        <v>24</v>
      </c>
      <c r="J26" s="198" t="e">
        <f>#REF!</f>
        <v>#REF!</v>
      </c>
      <c r="K26" s="198" t="s">
        <v>42</v>
      </c>
      <c r="L26" s="198" t="e">
        <f>#REF!</f>
        <v>#REF!</v>
      </c>
      <c r="M26" s="198" t="s">
        <v>42</v>
      </c>
      <c r="N26" s="198" t="e">
        <f>#REF!</f>
        <v>#REF!</v>
      </c>
      <c r="O26" s="207" t="s">
        <v>42</v>
      </c>
      <c r="P26" s="69"/>
    </row>
    <row r="27" spans="1:16" ht="12" thickTop="1" thickBot="1" x14ac:dyDescent="0.2">
      <c r="A27" s="62" t="s">
        <v>22</v>
      </c>
      <c r="B27" s="72">
        <f>'M7'!AS11</f>
        <v>34</v>
      </c>
      <c r="C27" s="74">
        <f>B26</f>
        <v>56</v>
      </c>
      <c r="D27" s="96">
        <f>'M7'!AS19</f>
        <v>0</v>
      </c>
      <c r="E27" s="74">
        <f>D26</f>
        <v>0</v>
      </c>
      <c r="F27" s="72">
        <f>'M7'!AW19</f>
        <v>0</v>
      </c>
      <c r="G27" s="79">
        <f>F26</f>
        <v>0</v>
      </c>
      <c r="H27" s="81"/>
      <c r="I27" s="202" t="s">
        <v>22</v>
      </c>
      <c r="J27" s="198" t="e">
        <f>#REF!</f>
        <v>#REF!</v>
      </c>
      <c r="K27" s="198" t="e">
        <f>J26</f>
        <v>#REF!</v>
      </c>
      <c r="L27" s="198" t="e">
        <f>#REF!</f>
        <v>#REF!</v>
      </c>
      <c r="M27" s="198" t="e">
        <f>L26</f>
        <v>#REF!</v>
      </c>
      <c r="N27" s="198" t="e">
        <f>#REF!</f>
        <v>#REF!</v>
      </c>
      <c r="O27" s="207" t="e">
        <f>N26</f>
        <v>#REF!</v>
      </c>
      <c r="P27" s="69"/>
    </row>
    <row r="28" spans="1:16" ht="12" thickTop="1" thickBot="1" x14ac:dyDescent="0.2">
      <c r="A28" s="62" t="s">
        <v>23</v>
      </c>
      <c r="B28" s="72">
        <f>'M7'!AS12</f>
        <v>-10</v>
      </c>
      <c r="C28" s="74">
        <f>B27</f>
        <v>34</v>
      </c>
      <c r="D28" s="96">
        <f>'M7'!AS20</f>
        <v>0</v>
      </c>
      <c r="E28" s="74">
        <f>D27</f>
        <v>0</v>
      </c>
      <c r="F28" s="72">
        <f>'M7'!AW20</f>
        <v>0</v>
      </c>
      <c r="G28" s="79">
        <f>F27</f>
        <v>0</v>
      </c>
      <c r="H28" s="81"/>
      <c r="I28" s="202" t="s">
        <v>23</v>
      </c>
      <c r="J28" s="198" t="e">
        <f>#REF!</f>
        <v>#REF!</v>
      </c>
      <c r="K28" s="198" t="e">
        <f>J27</f>
        <v>#REF!</v>
      </c>
      <c r="L28" s="198" t="e">
        <f>#REF!</f>
        <v>#REF!</v>
      </c>
      <c r="M28" s="198" t="e">
        <f>L27</f>
        <v>#REF!</v>
      </c>
      <c r="N28" s="198" t="e">
        <f>#REF!</f>
        <v>#REF!</v>
      </c>
      <c r="O28" s="207" t="e">
        <f>N27</f>
        <v>#REF!</v>
      </c>
      <c r="P28" s="69"/>
    </row>
    <row r="29" spans="1:16" ht="12" thickTop="1" thickBot="1" x14ac:dyDescent="0.2">
      <c r="A29" s="45"/>
      <c r="B29" s="75"/>
      <c r="C29" s="76"/>
      <c r="D29" s="75"/>
      <c r="E29" s="76"/>
      <c r="F29" s="75"/>
      <c r="G29" s="79"/>
      <c r="H29" s="81"/>
      <c r="I29" s="102"/>
      <c r="J29" s="199"/>
      <c r="K29" s="199"/>
      <c r="L29" s="199"/>
      <c r="M29" s="199"/>
      <c r="N29" s="199"/>
      <c r="O29" s="208"/>
      <c r="P29" s="69"/>
    </row>
    <row r="30" spans="1:16" ht="12" thickTop="1" thickBot="1" x14ac:dyDescent="0.2">
      <c r="A30" s="61" t="s">
        <v>38</v>
      </c>
      <c r="B30" s="72"/>
      <c r="C30" s="74"/>
      <c r="D30" s="72"/>
      <c r="E30" s="77"/>
      <c r="F30" s="72"/>
      <c r="G30" s="79"/>
      <c r="H30" s="81"/>
      <c r="I30" s="203"/>
      <c r="J30" s="199"/>
      <c r="K30" s="199"/>
      <c r="L30" s="199"/>
      <c r="M30" s="199"/>
      <c r="N30" s="199"/>
      <c r="O30" s="208"/>
      <c r="P30" s="69"/>
    </row>
    <row r="31" spans="1:16" ht="12" thickTop="1" thickBot="1" x14ac:dyDescent="0.2">
      <c r="A31" s="62" t="s">
        <v>24</v>
      </c>
      <c r="B31" s="72">
        <f>'M8'!AS10</f>
        <v>70</v>
      </c>
      <c r="C31" s="73" t="s">
        <v>42</v>
      </c>
      <c r="D31" s="96">
        <f>'M8'!AS18</f>
        <v>0</v>
      </c>
      <c r="E31" s="73" t="s">
        <v>42</v>
      </c>
      <c r="F31" s="72">
        <f>'M8'!AW18</f>
        <v>0</v>
      </c>
      <c r="G31" s="79" t="s">
        <v>42</v>
      </c>
      <c r="H31" s="81"/>
      <c r="I31" s="204"/>
      <c r="J31" s="199"/>
      <c r="K31" s="200"/>
      <c r="L31" s="199"/>
      <c r="M31" s="200"/>
      <c r="N31" s="199"/>
      <c r="O31" s="208"/>
    </row>
    <row r="32" spans="1:16" ht="12" thickTop="1" thickBot="1" x14ac:dyDescent="0.2">
      <c r="A32" s="62" t="s">
        <v>22</v>
      </c>
      <c r="B32" s="72">
        <f>'M8'!AS11</f>
        <v>42</v>
      </c>
      <c r="C32" s="74">
        <f>B31</f>
        <v>70</v>
      </c>
      <c r="D32" s="96">
        <f>'M8'!AS19</f>
        <v>0</v>
      </c>
      <c r="E32" s="74">
        <f>D31</f>
        <v>0</v>
      </c>
      <c r="F32" s="72">
        <f>'M8'!AW19</f>
        <v>0</v>
      </c>
      <c r="G32" s="79">
        <f>F31</f>
        <v>0</v>
      </c>
      <c r="H32" s="81"/>
      <c r="I32" s="204"/>
      <c r="J32" s="199"/>
      <c r="K32" s="199"/>
      <c r="L32" s="199"/>
      <c r="M32" s="199"/>
      <c r="N32" s="199"/>
      <c r="O32" s="208"/>
    </row>
    <row r="33" spans="1:15" ht="12" thickTop="1" thickBot="1" x14ac:dyDescent="0.2">
      <c r="A33" s="62" t="s">
        <v>23</v>
      </c>
      <c r="B33" s="72">
        <f>'M8'!AS12</f>
        <v>-10</v>
      </c>
      <c r="C33" s="74">
        <f>B32</f>
        <v>42</v>
      </c>
      <c r="D33" s="96">
        <f>'M8'!AS20</f>
        <v>0</v>
      </c>
      <c r="E33" s="74">
        <f>D32</f>
        <v>0</v>
      </c>
      <c r="F33" s="72">
        <f>'M8'!AW20</f>
        <v>0</v>
      </c>
      <c r="G33" s="80">
        <f>F32</f>
        <v>0</v>
      </c>
      <c r="H33" s="81"/>
      <c r="I33" s="204"/>
      <c r="J33" s="199"/>
      <c r="K33" s="199"/>
      <c r="L33" s="199"/>
      <c r="M33" s="199"/>
      <c r="N33" s="199"/>
      <c r="O33" s="208"/>
    </row>
    <row r="34" spans="1:15" ht="12" thickTop="1" thickBot="1" x14ac:dyDescent="0.2">
      <c r="A34" s="59"/>
      <c r="B34" s="58"/>
      <c r="C34" s="58"/>
      <c r="D34" s="58"/>
      <c r="E34" s="58"/>
      <c r="F34" s="58"/>
      <c r="G34" s="60"/>
      <c r="H34" s="81"/>
      <c r="I34" s="205"/>
      <c r="J34" s="206"/>
      <c r="K34" s="206"/>
      <c r="L34" s="206"/>
      <c r="M34" s="206"/>
      <c r="N34" s="206"/>
      <c r="O34" s="209"/>
    </row>
    <row r="35" spans="1:15" ht="11.25" thickTop="1" x14ac:dyDescent="0.15"/>
  </sheetData>
  <mergeCells count="8">
    <mergeCell ref="N4:O4"/>
    <mergeCell ref="J4:K4"/>
    <mergeCell ref="B4:C4"/>
    <mergeCell ref="B1:C1"/>
    <mergeCell ref="A5:G9"/>
    <mergeCell ref="L4:M4"/>
    <mergeCell ref="D4:E4"/>
    <mergeCell ref="F4:G4"/>
  </mergeCells>
  <conditionalFormatting sqref="D10:D33 E10 E14:E15 E19:E20 E24:E25 E29:E30">
    <cfRule type="cellIs" dxfId="45" priority="17" operator="equal">
      <formula>0</formula>
    </cfRule>
    <cfRule type="cellIs" dxfId="44" priority="19" operator="lessThan">
      <formula>$B10</formula>
    </cfRule>
    <cfRule type="expression" dxfId="43" priority="20">
      <formula>$F10=0</formula>
    </cfRule>
    <cfRule type="cellIs" dxfId="42" priority="21" operator="greaterThanOrEqual">
      <formula>$F10</formula>
    </cfRule>
  </conditionalFormatting>
  <conditionalFormatting sqref="M9:M10 M14 M25 M29:M30 L6:L14 L25:L33">
    <cfRule type="cellIs" dxfId="41" priority="9" operator="equal">
      <formula>0</formula>
    </cfRule>
    <cfRule type="cellIs" dxfId="40" priority="10" operator="lessThan">
      <formula>J6</formula>
    </cfRule>
    <cfRule type="expression" dxfId="39" priority="11">
      <formula>N6=0</formula>
    </cfRule>
    <cfRule type="cellIs" dxfId="38" priority="12" operator="greaterThanOrEqual">
      <formula>N6</formula>
    </cfRule>
  </conditionalFormatting>
  <conditionalFormatting sqref="M16 L16:L19">
    <cfRule type="cellIs" dxfId="37" priority="5" operator="equal">
      <formula>0</formula>
    </cfRule>
    <cfRule type="cellIs" dxfId="36" priority="6" operator="lessThan">
      <formula>J16</formula>
    </cfRule>
    <cfRule type="expression" dxfId="35" priority="7">
      <formula>N16=0</formula>
    </cfRule>
    <cfRule type="cellIs" dxfId="34" priority="8" operator="greaterThanOrEqual">
      <formula>N16</formula>
    </cfRule>
  </conditionalFormatting>
  <conditionalFormatting sqref="M21 L21:L24">
    <cfRule type="cellIs" dxfId="33" priority="1" operator="equal">
      <formula>0</formula>
    </cfRule>
    <cfRule type="cellIs" dxfId="32" priority="2" operator="lessThan">
      <formula>J21</formula>
    </cfRule>
    <cfRule type="expression" dxfId="31" priority="3">
      <formula>N21=0</formula>
    </cfRule>
    <cfRule type="cellIs" dxfId="30" priority="4" operator="greaterThanOrEqual">
      <formula>N21</formula>
    </cfRule>
  </conditionalFormatting>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topLeftCell="A4" workbookViewId="0">
      <selection activeCell="L21" sqref="L21"/>
    </sheetView>
  </sheetViews>
  <sheetFormatPr defaultRowHeight="10.5" x14ac:dyDescent="0.15"/>
  <cols>
    <col min="1" max="1" width="10.7109375" customWidth="1"/>
    <col min="2" max="3" width="8.7109375" customWidth="1"/>
    <col min="4" max="5" width="8.7109375" style="149" customWidth="1"/>
    <col min="6" max="7" width="8.7109375" customWidth="1"/>
    <col min="8" max="8" width="2.7109375" customWidth="1"/>
    <col min="12" max="13" width="9.140625" style="149"/>
    <col min="16" max="16" width="3.28515625" customWidth="1"/>
  </cols>
  <sheetData>
    <row r="1" spans="1:15" ht="12" thickTop="1" thickBot="1" x14ac:dyDescent="0.2">
      <c r="A1" t="s">
        <v>45</v>
      </c>
      <c r="B1" s="299"/>
      <c r="C1" s="300"/>
    </row>
    <row r="2" spans="1:15" ht="12" thickTop="1" thickBot="1" x14ac:dyDescent="0.2"/>
    <row r="3" spans="1:15" ht="11.25" thickTop="1" x14ac:dyDescent="0.15">
      <c r="A3" s="64" t="s">
        <v>66</v>
      </c>
      <c r="B3" s="63"/>
      <c r="C3" s="63"/>
      <c r="D3" s="150"/>
      <c r="E3" s="150"/>
      <c r="F3" s="63"/>
      <c r="G3" s="71"/>
      <c r="I3" s="64" t="s">
        <v>66</v>
      </c>
      <c r="J3" s="63"/>
      <c r="K3" s="63"/>
      <c r="L3" s="150"/>
      <c r="M3" s="150"/>
      <c r="N3" s="63"/>
      <c r="O3" s="71"/>
    </row>
    <row r="4" spans="1:15" x14ac:dyDescent="0.15">
      <c r="A4" s="82"/>
      <c r="B4" s="296" t="s">
        <v>40</v>
      </c>
      <c r="C4" s="298"/>
      <c r="D4" s="310" t="s">
        <v>41</v>
      </c>
      <c r="E4" s="311"/>
      <c r="F4" s="296" t="s">
        <v>9</v>
      </c>
      <c r="G4" s="297"/>
      <c r="I4" s="82"/>
      <c r="J4" s="296" t="s">
        <v>40</v>
      </c>
      <c r="K4" s="298"/>
      <c r="L4" s="310" t="s">
        <v>41</v>
      </c>
      <c r="M4" s="311"/>
      <c r="N4" s="296" t="s">
        <v>9</v>
      </c>
      <c r="O4" s="297"/>
    </row>
    <row r="5" spans="1:15" x14ac:dyDescent="0.15">
      <c r="A5" s="301"/>
      <c r="B5" s="302"/>
      <c r="C5" s="302"/>
      <c r="D5" s="302"/>
      <c r="E5" s="302"/>
      <c r="F5" s="302"/>
      <c r="G5" s="303"/>
      <c r="H5" s="45"/>
      <c r="I5" s="61" t="s">
        <v>43</v>
      </c>
      <c r="J5" s="69"/>
      <c r="K5" s="69"/>
      <c r="L5" s="214"/>
      <c r="M5" s="214"/>
      <c r="N5" s="69"/>
      <c r="O5" s="44"/>
    </row>
    <row r="6" spans="1:15" x14ac:dyDescent="0.15">
      <c r="A6" s="304"/>
      <c r="B6" s="305"/>
      <c r="C6" s="305"/>
      <c r="D6" s="305"/>
      <c r="E6" s="305"/>
      <c r="F6" s="305"/>
      <c r="G6" s="306"/>
      <c r="I6" s="62" t="s">
        <v>24</v>
      </c>
      <c r="J6" s="97">
        <v>213</v>
      </c>
      <c r="K6" s="98" t="s">
        <v>42</v>
      </c>
      <c r="L6" s="96">
        <f>'E3'!AS26</f>
        <v>0</v>
      </c>
      <c r="M6" s="153" t="s">
        <v>42</v>
      </c>
      <c r="N6" s="96">
        <f>'E3'!AW26</f>
        <v>0</v>
      </c>
      <c r="O6" s="160" t="s">
        <v>42</v>
      </c>
    </row>
    <row r="7" spans="1:15" x14ac:dyDescent="0.15">
      <c r="A7" s="304"/>
      <c r="B7" s="305"/>
      <c r="C7" s="305"/>
      <c r="D7" s="305"/>
      <c r="E7" s="305"/>
      <c r="F7" s="305"/>
      <c r="G7" s="306"/>
      <c r="I7" s="62" t="s">
        <v>22</v>
      </c>
      <c r="J7" s="97">
        <v>187</v>
      </c>
      <c r="K7" s="98">
        <f>J6</f>
        <v>213</v>
      </c>
      <c r="L7" s="96">
        <f>'E3'!AS27</f>
        <v>0</v>
      </c>
      <c r="M7" s="154">
        <f>L6</f>
        <v>0</v>
      </c>
      <c r="N7" s="96">
        <f>'E3'!AW27</f>
        <v>0</v>
      </c>
      <c r="O7" s="161">
        <f>N6</f>
        <v>0</v>
      </c>
    </row>
    <row r="8" spans="1:15" x14ac:dyDescent="0.15">
      <c r="A8" s="304"/>
      <c r="B8" s="305"/>
      <c r="C8" s="305"/>
      <c r="D8" s="305"/>
      <c r="E8" s="305"/>
      <c r="F8" s="305"/>
      <c r="G8" s="306"/>
      <c r="I8" s="62" t="s">
        <v>23</v>
      </c>
      <c r="J8" s="97">
        <v>110</v>
      </c>
      <c r="K8" s="98">
        <f>J7</f>
        <v>187</v>
      </c>
      <c r="L8" s="96">
        <f>'E3'!AS28</f>
        <v>0</v>
      </c>
      <c r="M8" s="154">
        <f>L7</f>
        <v>0</v>
      </c>
      <c r="N8" s="96">
        <f>'E3'!AW28</f>
        <v>0</v>
      </c>
      <c r="O8" s="161">
        <f>N7</f>
        <v>0</v>
      </c>
    </row>
    <row r="9" spans="1:15" x14ac:dyDescent="0.15">
      <c r="A9" s="307"/>
      <c r="B9" s="308"/>
      <c r="C9" s="308"/>
      <c r="D9" s="308"/>
      <c r="E9" s="308"/>
      <c r="F9" s="308"/>
      <c r="G9" s="309"/>
      <c r="I9" s="45"/>
      <c r="J9" s="69"/>
      <c r="K9" s="69"/>
      <c r="L9" s="151"/>
      <c r="M9" s="151"/>
      <c r="N9" s="151"/>
      <c r="O9" s="161"/>
    </row>
    <row r="10" spans="1:15" x14ac:dyDescent="0.15">
      <c r="A10" s="61" t="s">
        <v>34</v>
      </c>
      <c r="B10" s="68"/>
      <c r="C10" s="70"/>
      <c r="D10" s="96"/>
      <c r="E10" s="156"/>
      <c r="F10" s="96"/>
      <c r="G10" s="161"/>
      <c r="I10" s="61" t="s">
        <v>44</v>
      </c>
      <c r="J10" s="68"/>
      <c r="K10" s="70"/>
      <c r="L10" s="96"/>
      <c r="M10" s="156"/>
      <c r="N10" s="96"/>
      <c r="O10" s="161"/>
    </row>
    <row r="11" spans="1:15" x14ac:dyDescent="0.15">
      <c r="A11" s="62" t="s">
        <v>24</v>
      </c>
      <c r="B11" s="97">
        <v>213</v>
      </c>
      <c r="C11" s="98" t="s">
        <v>42</v>
      </c>
      <c r="D11" s="96">
        <f>'M4'!AS26</f>
        <v>0</v>
      </c>
      <c r="E11" s="153" t="s">
        <v>42</v>
      </c>
      <c r="F11" s="96">
        <f>'M4'!AW26</f>
        <v>0</v>
      </c>
      <c r="G11" s="161" t="s">
        <v>42</v>
      </c>
      <c r="I11" s="62" t="s">
        <v>24</v>
      </c>
      <c r="J11" s="97">
        <v>213</v>
      </c>
      <c r="K11" s="98" t="s">
        <v>42</v>
      </c>
      <c r="L11" s="96">
        <f>'E4'!AS26</f>
        <v>0</v>
      </c>
      <c r="M11" s="153" t="s">
        <v>42</v>
      </c>
      <c r="N11" s="96">
        <f>'E4'!AW26</f>
        <v>0</v>
      </c>
      <c r="O11" s="161" t="s">
        <v>42</v>
      </c>
    </row>
    <row r="12" spans="1:15" x14ac:dyDescent="0.15">
      <c r="A12" s="62" t="s">
        <v>22</v>
      </c>
      <c r="B12" s="97">
        <v>187</v>
      </c>
      <c r="C12" s="98">
        <f>B11</f>
        <v>213</v>
      </c>
      <c r="D12" s="96">
        <f>'M4'!AS27</f>
        <v>0</v>
      </c>
      <c r="E12" s="154">
        <f>D11</f>
        <v>0</v>
      </c>
      <c r="F12" s="96">
        <f>'M4'!AW27</f>
        <v>0</v>
      </c>
      <c r="G12" s="161">
        <f>F11</f>
        <v>0</v>
      </c>
      <c r="I12" s="62" t="s">
        <v>22</v>
      </c>
      <c r="J12" s="97">
        <v>187</v>
      </c>
      <c r="K12" s="98">
        <f>J11</f>
        <v>213</v>
      </c>
      <c r="L12" s="96">
        <f>'E4'!AS27</f>
        <v>0</v>
      </c>
      <c r="M12" s="154">
        <f>L11</f>
        <v>0</v>
      </c>
      <c r="N12" s="96">
        <f>'E4'!AW27</f>
        <v>0</v>
      </c>
      <c r="O12" s="161">
        <f>N11</f>
        <v>0</v>
      </c>
    </row>
    <row r="13" spans="1:15" x14ac:dyDescent="0.15">
      <c r="A13" s="62" t="s">
        <v>23</v>
      </c>
      <c r="B13" s="97">
        <v>110</v>
      </c>
      <c r="C13" s="98">
        <f>B12</f>
        <v>187</v>
      </c>
      <c r="D13" s="96">
        <f>'M4'!AS28</f>
        <v>0</v>
      </c>
      <c r="E13" s="154">
        <f>D12</f>
        <v>0</v>
      </c>
      <c r="F13" s="96">
        <f>'M4'!AW28</f>
        <v>0</v>
      </c>
      <c r="G13" s="161">
        <f>F12</f>
        <v>0</v>
      </c>
      <c r="I13" s="62" t="s">
        <v>23</v>
      </c>
      <c r="J13" s="97">
        <v>110</v>
      </c>
      <c r="K13" s="98">
        <f>J12</f>
        <v>187</v>
      </c>
      <c r="L13" s="96">
        <f>'E4'!AS28</f>
        <v>0</v>
      </c>
      <c r="M13" s="154">
        <f>L12</f>
        <v>0</v>
      </c>
      <c r="N13" s="96">
        <f>'E4'!AW28</f>
        <v>0</v>
      </c>
      <c r="O13" s="161">
        <f>N12</f>
        <v>0</v>
      </c>
    </row>
    <row r="14" spans="1:15" x14ac:dyDescent="0.15">
      <c r="A14" s="45"/>
      <c r="B14" s="75"/>
      <c r="C14" s="76"/>
      <c r="D14" s="151"/>
      <c r="E14" s="155"/>
      <c r="F14" s="151"/>
      <c r="G14" s="161"/>
      <c r="H14" t="s">
        <v>21</v>
      </c>
      <c r="I14" s="45"/>
      <c r="J14" s="75"/>
      <c r="K14" s="75"/>
      <c r="L14" s="151"/>
      <c r="M14" s="151"/>
      <c r="N14" s="151"/>
      <c r="O14" s="161"/>
    </row>
    <row r="15" spans="1:15" x14ac:dyDescent="0.15">
      <c r="A15" s="61" t="s">
        <v>35</v>
      </c>
      <c r="B15" s="72"/>
      <c r="C15" s="74"/>
      <c r="D15" s="96"/>
      <c r="E15" s="156"/>
      <c r="F15" s="96"/>
      <c r="G15" s="161"/>
      <c r="I15" s="61" t="s">
        <v>83</v>
      </c>
      <c r="J15" s="68"/>
      <c r="K15" s="70"/>
      <c r="L15" s="96"/>
      <c r="M15" s="156"/>
      <c r="N15" s="96"/>
      <c r="O15" s="161"/>
    </row>
    <row r="16" spans="1:15" x14ac:dyDescent="0.15">
      <c r="A16" s="62" t="s">
        <v>24</v>
      </c>
      <c r="B16" s="97">
        <v>213</v>
      </c>
      <c r="C16" s="98" t="s">
        <v>42</v>
      </c>
      <c r="D16" s="96">
        <f>'M5'!AS26</f>
        <v>0</v>
      </c>
      <c r="E16" s="153" t="s">
        <v>42</v>
      </c>
      <c r="F16" s="96">
        <f>'M4'!AW26</f>
        <v>0</v>
      </c>
      <c r="G16" s="161" t="s">
        <v>42</v>
      </c>
      <c r="I16" s="62" t="s">
        <v>24</v>
      </c>
      <c r="J16" s="97">
        <v>213</v>
      </c>
      <c r="K16" s="98" t="s">
        <v>42</v>
      </c>
      <c r="L16" s="96">
        <f>'E5'!AS26</f>
        <v>0</v>
      </c>
      <c r="M16" s="153" t="s">
        <v>42</v>
      </c>
      <c r="N16" s="96">
        <f>'E5'!AW26</f>
        <v>0</v>
      </c>
      <c r="O16" s="161" t="s">
        <v>42</v>
      </c>
    </row>
    <row r="17" spans="1:16" x14ac:dyDescent="0.15">
      <c r="A17" s="62" t="s">
        <v>22</v>
      </c>
      <c r="B17" s="97">
        <v>187</v>
      </c>
      <c r="C17" s="98">
        <f>B16</f>
        <v>213</v>
      </c>
      <c r="D17" s="96">
        <f>'M5'!AS27</f>
        <v>0</v>
      </c>
      <c r="E17" s="154">
        <f>D16</f>
        <v>0</v>
      </c>
      <c r="F17" s="96">
        <f>'M4'!AW27</f>
        <v>0</v>
      </c>
      <c r="G17" s="161">
        <f>F16</f>
        <v>0</v>
      </c>
      <c r="I17" s="62" t="s">
        <v>22</v>
      </c>
      <c r="J17" s="97">
        <v>187</v>
      </c>
      <c r="K17" s="98">
        <f>J16</f>
        <v>213</v>
      </c>
      <c r="L17" s="96">
        <f>'E5'!AS27</f>
        <v>0</v>
      </c>
      <c r="M17" s="154">
        <f>L16</f>
        <v>0</v>
      </c>
      <c r="N17" s="96">
        <f>'E5'!AW27</f>
        <v>0</v>
      </c>
      <c r="O17" s="161">
        <f>N16</f>
        <v>0</v>
      </c>
    </row>
    <row r="18" spans="1:16" x14ac:dyDescent="0.15">
      <c r="A18" s="62" t="s">
        <v>23</v>
      </c>
      <c r="B18" s="97">
        <v>110</v>
      </c>
      <c r="C18" s="98">
        <f>B17</f>
        <v>187</v>
      </c>
      <c r="D18" s="96">
        <f>'M5'!AS28</f>
        <v>0</v>
      </c>
      <c r="E18" s="154">
        <f>D17</f>
        <v>0</v>
      </c>
      <c r="F18" s="96">
        <f>'M4'!AW28</f>
        <v>0</v>
      </c>
      <c r="G18" s="161">
        <f>F17</f>
        <v>0</v>
      </c>
      <c r="I18" s="62" t="s">
        <v>23</v>
      </c>
      <c r="J18" s="97">
        <v>110</v>
      </c>
      <c r="K18" s="98">
        <f>J17</f>
        <v>187</v>
      </c>
      <c r="L18" s="96">
        <f>'E5'!AS28</f>
        <v>0</v>
      </c>
      <c r="M18" s="154">
        <f>L17</f>
        <v>0</v>
      </c>
      <c r="N18" s="96">
        <f>'E5'!AW28</f>
        <v>0</v>
      </c>
      <c r="O18" s="161">
        <f>N17</f>
        <v>0</v>
      </c>
    </row>
    <row r="19" spans="1:16" x14ac:dyDescent="0.15">
      <c r="A19" s="45"/>
      <c r="B19" s="75"/>
      <c r="C19" s="76"/>
      <c r="D19" s="151"/>
      <c r="E19" s="155"/>
      <c r="F19" s="156"/>
      <c r="G19" s="161"/>
      <c r="I19" s="258"/>
      <c r="J19" s="259"/>
      <c r="K19" s="259"/>
      <c r="L19" s="259"/>
      <c r="M19" s="259"/>
      <c r="N19" s="259"/>
      <c r="O19" s="260"/>
    </row>
    <row r="20" spans="1:16" x14ac:dyDescent="0.15">
      <c r="A20" s="61" t="s">
        <v>36</v>
      </c>
      <c r="B20" s="72"/>
      <c r="C20" s="74"/>
      <c r="D20" s="96"/>
      <c r="E20" s="156"/>
      <c r="F20" s="96"/>
      <c r="G20" s="161"/>
      <c r="I20" s="61" t="s">
        <v>85</v>
      </c>
      <c r="J20" s="68"/>
      <c r="K20" s="70"/>
      <c r="L20" s="96"/>
      <c r="M20" s="156"/>
      <c r="N20" s="96"/>
      <c r="O20" s="161"/>
    </row>
    <row r="21" spans="1:16" x14ac:dyDescent="0.15">
      <c r="A21" s="62" t="s">
        <v>24</v>
      </c>
      <c r="B21" s="97">
        <v>213</v>
      </c>
      <c r="C21" s="98" t="s">
        <v>42</v>
      </c>
      <c r="D21" s="96">
        <f>'M6'!AS26</f>
        <v>0</v>
      </c>
      <c r="E21" s="153" t="s">
        <v>42</v>
      </c>
      <c r="F21" s="96">
        <f>'M6'!AW26</f>
        <v>0</v>
      </c>
      <c r="G21" s="161" t="s">
        <v>42</v>
      </c>
      <c r="I21" s="62" t="s">
        <v>24</v>
      </c>
      <c r="J21" s="97">
        <v>213</v>
      </c>
      <c r="K21" s="98" t="s">
        <v>42</v>
      </c>
      <c r="L21" s="96">
        <f>'E6'!AS26</f>
        <v>0</v>
      </c>
      <c r="M21" s="153" t="s">
        <v>42</v>
      </c>
      <c r="N21" s="96">
        <f>'E5'!AW26</f>
        <v>0</v>
      </c>
      <c r="O21" s="161" t="s">
        <v>42</v>
      </c>
    </row>
    <row r="22" spans="1:16" x14ac:dyDescent="0.15">
      <c r="A22" s="62" t="s">
        <v>22</v>
      </c>
      <c r="B22" s="97">
        <v>187</v>
      </c>
      <c r="C22" s="98">
        <f>B21</f>
        <v>213</v>
      </c>
      <c r="D22" s="96">
        <f>'M6'!AS27</f>
        <v>0</v>
      </c>
      <c r="E22" s="154">
        <f>D21</f>
        <v>0</v>
      </c>
      <c r="F22" s="96">
        <f>'M6'!AW27</f>
        <v>0</v>
      </c>
      <c r="G22" s="161">
        <f>F21</f>
        <v>0</v>
      </c>
      <c r="I22" s="62" t="s">
        <v>22</v>
      </c>
      <c r="J22" s="97">
        <v>187</v>
      </c>
      <c r="K22" s="98">
        <f>J21</f>
        <v>213</v>
      </c>
      <c r="L22" s="96">
        <f>'E6'!AS27</f>
        <v>0</v>
      </c>
      <c r="M22" s="154">
        <f>L21</f>
        <v>0</v>
      </c>
      <c r="N22" s="96">
        <f>'E5'!AW27</f>
        <v>0</v>
      </c>
      <c r="O22" s="161">
        <f>N21</f>
        <v>0</v>
      </c>
    </row>
    <row r="23" spans="1:16" x14ac:dyDescent="0.15">
      <c r="A23" s="62" t="s">
        <v>23</v>
      </c>
      <c r="B23" s="97">
        <v>110</v>
      </c>
      <c r="C23" s="98">
        <f>B22</f>
        <v>187</v>
      </c>
      <c r="D23" s="96">
        <f>'M6'!AS28</f>
        <v>0</v>
      </c>
      <c r="E23" s="154">
        <f>D22</f>
        <v>0</v>
      </c>
      <c r="F23" s="96">
        <f>'M6'!AW28</f>
        <v>0</v>
      </c>
      <c r="G23" s="161">
        <f>F22</f>
        <v>0</v>
      </c>
      <c r="I23" s="62" t="s">
        <v>23</v>
      </c>
      <c r="J23" s="97">
        <v>110</v>
      </c>
      <c r="K23" s="98">
        <f>J22</f>
        <v>187</v>
      </c>
      <c r="L23" s="96">
        <f>'E6'!AS28</f>
        <v>0</v>
      </c>
      <c r="M23" s="154">
        <f>L22</f>
        <v>0</v>
      </c>
      <c r="N23" s="96">
        <f>'E5'!AW28</f>
        <v>0</v>
      </c>
      <c r="O23" s="161">
        <f>N22</f>
        <v>0</v>
      </c>
    </row>
    <row r="24" spans="1:16" ht="11.25" thickBot="1" x14ac:dyDescent="0.2">
      <c r="A24" s="45"/>
      <c r="B24" s="75"/>
      <c r="C24" s="76"/>
      <c r="D24" s="151"/>
      <c r="E24" s="155"/>
      <c r="F24" s="156"/>
      <c r="G24" s="161"/>
      <c r="I24" s="258"/>
      <c r="J24" s="259"/>
      <c r="K24" s="259"/>
      <c r="L24" s="259"/>
      <c r="M24" s="259"/>
      <c r="N24" s="259"/>
      <c r="O24" s="260"/>
    </row>
    <row r="25" spans="1:16" ht="12" thickTop="1" thickBot="1" x14ac:dyDescent="0.2">
      <c r="A25" s="61" t="s">
        <v>37</v>
      </c>
      <c r="B25" s="72"/>
      <c r="C25" s="74"/>
      <c r="D25" s="96"/>
      <c r="E25" s="156"/>
      <c r="F25" s="96"/>
      <c r="G25" s="161"/>
      <c r="I25" s="215" t="s">
        <v>67</v>
      </c>
      <c r="J25" s="198"/>
      <c r="K25" s="198"/>
      <c r="L25" s="211"/>
      <c r="M25" s="211"/>
      <c r="N25" s="211"/>
      <c r="O25" s="216"/>
    </row>
    <row r="26" spans="1:16" ht="12" thickTop="1" thickBot="1" x14ac:dyDescent="0.2">
      <c r="A26" s="62" t="s">
        <v>24</v>
      </c>
      <c r="B26" s="97">
        <v>213</v>
      </c>
      <c r="C26" s="98" t="s">
        <v>42</v>
      </c>
      <c r="D26" s="96">
        <f>'M7'!AS26</f>
        <v>0</v>
      </c>
      <c r="E26" s="153" t="s">
        <v>42</v>
      </c>
      <c r="F26" s="96">
        <f>'M7'!AW26</f>
        <v>0</v>
      </c>
      <c r="G26" s="161" t="s">
        <v>42</v>
      </c>
      <c r="I26" s="217" t="s">
        <v>24</v>
      </c>
      <c r="J26" s="212">
        <v>213</v>
      </c>
      <c r="K26" s="213" t="s">
        <v>42</v>
      </c>
      <c r="L26" s="211" t="e">
        <f>#REF!</f>
        <v>#REF!</v>
      </c>
      <c r="M26" s="211" t="s">
        <v>42</v>
      </c>
      <c r="N26" s="211" t="e">
        <f>#REF!</f>
        <v>#REF!</v>
      </c>
      <c r="O26" s="216" t="s">
        <v>42</v>
      </c>
    </row>
    <row r="27" spans="1:16" ht="12" thickTop="1" thickBot="1" x14ac:dyDescent="0.2">
      <c r="A27" s="62" t="s">
        <v>22</v>
      </c>
      <c r="B27" s="97">
        <v>187</v>
      </c>
      <c r="C27" s="98">
        <f>B26</f>
        <v>213</v>
      </c>
      <c r="D27" s="96">
        <f>'M7'!AS27</f>
        <v>0</v>
      </c>
      <c r="E27" s="154">
        <f>D26</f>
        <v>0</v>
      </c>
      <c r="F27" s="96">
        <f>'M7'!AW27</f>
        <v>0</v>
      </c>
      <c r="G27" s="161">
        <f>F26</f>
        <v>0</v>
      </c>
      <c r="I27" s="217" t="s">
        <v>22</v>
      </c>
      <c r="J27" s="212">
        <v>187</v>
      </c>
      <c r="K27" s="213">
        <f>J26</f>
        <v>213</v>
      </c>
      <c r="L27" s="211" t="e">
        <f>#REF!</f>
        <v>#REF!</v>
      </c>
      <c r="M27" s="211" t="e">
        <f>L26</f>
        <v>#REF!</v>
      </c>
      <c r="N27" s="211" t="e">
        <f>#REF!</f>
        <v>#REF!</v>
      </c>
      <c r="O27" s="216" t="e">
        <f>N26</f>
        <v>#REF!</v>
      </c>
    </row>
    <row r="28" spans="1:16" ht="12" thickTop="1" thickBot="1" x14ac:dyDescent="0.2">
      <c r="A28" s="62" t="s">
        <v>23</v>
      </c>
      <c r="B28" s="97">
        <v>110</v>
      </c>
      <c r="C28" s="98">
        <f>B27</f>
        <v>187</v>
      </c>
      <c r="D28" s="96">
        <f>'M7'!AS28</f>
        <v>0</v>
      </c>
      <c r="E28" s="154">
        <f>D27</f>
        <v>0</v>
      </c>
      <c r="F28" s="96">
        <f>'M7'!AW28</f>
        <v>0</v>
      </c>
      <c r="G28" s="161">
        <f>F27</f>
        <v>0</v>
      </c>
      <c r="I28" s="217" t="s">
        <v>23</v>
      </c>
      <c r="J28" s="212">
        <v>110</v>
      </c>
      <c r="K28" s="213">
        <f>J27</f>
        <v>187</v>
      </c>
      <c r="L28" s="211" t="e">
        <f>#REF!</f>
        <v>#REF!</v>
      </c>
      <c r="M28" s="211" t="e">
        <f>L27</f>
        <v>#REF!</v>
      </c>
      <c r="N28" s="211" t="e">
        <f>#REF!</f>
        <v>#REF!</v>
      </c>
      <c r="O28" s="216" t="e">
        <f>N27</f>
        <v>#REF!</v>
      </c>
    </row>
    <row r="29" spans="1:16" ht="12" thickTop="1" thickBot="1" x14ac:dyDescent="0.2">
      <c r="A29" s="45"/>
      <c r="B29" s="75"/>
      <c r="C29" s="76"/>
      <c r="D29" s="151"/>
      <c r="E29" s="155"/>
      <c r="F29" s="151"/>
      <c r="G29" s="161"/>
      <c r="I29" s="218"/>
      <c r="J29" s="198"/>
      <c r="K29" s="198"/>
      <c r="L29" s="211"/>
      <c r="M29" s="211"/>
      <c r="N29" s="198"/>
      <c r="O29" s="207"/>
    </row>
    <row r="30" spans="1:16" ht="12" thickTop="1" thickBot="1" x14ac:dyDescent="0.2">
      <c r="A30" s="61" t="s">
        <v>38</v>
      </c>
      <c r="B30" s="72"/>
      <c r="C30" s="74"/>
      <c r="D30" s="96"/>
      <c r="E30" s="156"/>
      <c r="F30" s="96"/>
      <c r="G30" s="161"/>
      <c r="H30" s="45"/>
      <c r="I30" s="215"/>
      <c r="J30" s="198"/>
      <c r="K30" s="198"/>
      <c r="L30" s="211"/>
      <c r="M30" s="211"/>
      <c r="N30" s="198"/>
      <c r="O30" s="207"/>
      <c r="P30" s="69"/>
    </row>
    <row r="31" spans="1:16" ht="12" thickTop="1" thickBot="1" x14ac:dyDescent="0.2">
      <c r="A31" s="62" t="s">
        <v>24</v>
      </c>
      <c r="B31" s="97">
        <v>213</v>
      </c>
      <c r="C31" s="98" t="s">
        <v>42</v>
      </c>
      <c r="D31" s="96">
        <f>'M8'!AS26</f>
        <v>0</v>
      </c>
      <c r="E31" s="153" t="s">
        <v>42</v>
      </c>
      <c r="F31" s="96">
        <f>'M8'!AW26</f>
        <v>0</v>
      </c>
      <c r="G31" s="161" t="s">
        <v>42</v>
      </c>
      <c r="H31" s="45"/>
      <c r="I31" s="217"/>
      <c r="J31" s="198"/>
      <c r="K31" s="198"/>
      <c r="L31" s="211"/>
      <c r="M31" s="211"/>
      <c r="N31" s="198"/>
      <c r="O31" s="207"/>
    </row>
    <row r="32" spans="1:16" ht="12" thickTop="1" thickBot="1" x14ac:dyDescent="0.2">
      <c r="A32" s="62" t="s">
        <v>22</v>
      </c>
      <c r="B32" s="97">
        <v>187</v>
      </c>
      <c r="C32" s="98">
        <f>B31</f>
        <v>213</v>
      </c>
      <c r="D32" s="96">
        <f>'M8'!AS27</f>
        <v>0</v>
      </c>
      <c r="E32" s="154">
        <f>D31</f>
        <v>0</v>
      </c>
      <c r="F32" s="96">
        <f>'M8'!AW27</f>
        <v>0</v>
      </c>
      <c r="G32" s="161">
        <f>F31</f>
        <v>0</v>
      </c>
      <c r="H32" s="45"/>
      <c r="I32" s="217"/>
      <c r="J32" s="198"/>
      <c r="K32" s="198"/>
      <c r="L32" s="211"/>
      <c r="M32" s="211"/>
      <c r="N32" s="198"/>
      <c r="O32" s="207"/>
    </row>
    <row r="33" spans="1:15" ht="12" thickTop="1" thickBot="1" x14ac:dyDescent="0.2">
      <c r="A33" s="62" t="s">
        <v>23</v>
      </c>
      <c r="B33" s="97">
        <v>110</v>
      </c>
      <c r="C33" s="98">
        <f>B32</f>
        <v>187</v>
      </c>
      <c r="D33" s="96">
        <f>'M8'!AS28</f>
        <v>0</v>
      </c>
      <c r="E33" s="154">
        <f>D32</f>
        <v>0</v>
      </c>
      <c r="F33" s="96">
        <f>'M8'!AW28</f>
        <v>0</v>
      </c>
      <c r="G33" s="162">
        <f>F32</f>
        <v>0</v>
      </c>
      <c r="H33" s="45"/>
      <c r="I33" s="217"/>
      <c r="J33" s="198"/>
      <c r="K33" s="198"/>
      <c r="L33" s="211"/>
      <c r="M33" s="211"/>
      <c r="N33" s="198"/>
      <c r="O33" s="207"/>
    </row>
    <row r="34" spans="1:15" ht="12" thickTop="1" thickBot="1" x14ac:dyDescent="0.2">
      <c r="A34" s="59"/>
      <c r="B34" s="58"/>
      <c r="C34" s="58"/>
      <c r="D34" s="152"/>
      <c r="E34" s="152"/>
      <c r="F34" s="58"/>
      <c r="G34" s="60"/>
      <c r="I34" s="219"/>
      <c r="J34" s="220"/>
      <c r="K34" s="220"/>
      <c r="L34" s="221"/>
      <c r="M34" s="221"/>
      <c r="N34" s="220"/>
      <c r="O34" s="222"/>
    </row>
    <row r="35" spans="1:15" ht="11.25" thickTop="1" x14ac:dyDescent="0.15"/>
    <row r="37" spans="1:15" ht="11.25" thickBot="1" x14ac:dyDescent="0.2"/>
    <row r="38" spans="1:15" ht="11.25" x14ac:dyDescent="0.2">
      <c r="M38" s="124" t="s">
        <v>60</v>
      </c>
      <c r="N38" s="125" t="s">
        <v>47</v>
      </c>
      <c r="O38" s="126"/>
    </row>
    <row r="39" spans="1:15" ht="11.25" x14ac:dyDescent="0.2">
      <c r="M39" s="127">
        <v>170</v>
      </c>
      <c r="N39" s="128" t="s">
        <v>47</v>
      </c>
      <c r="O39" s="129"/>
    </row>
    <row r="40" spans="1:15" ht="11.25" x14ac:dyDescent="0.2">
      <c r="M40" s="127">
        <v>171.11111111111111</v>
      </c>
      <c r="N40" s="121" t="s">
        <v>48</v>
      </c>
      <c r="O40" s="130"/>
    </row>
    <row r="41" spans="1:15" ht="12" thickBot="1" x14ac:dyDescent="0.25">
      <c r="M41" s="131">
        <v>174.44444444444446</v>
      </c>
      <c r="N41" s="121" t="s">
        <v>48</v>
      </c>
      <c r="O41" s="130"/>
    </row>
    <row r="42" spans="1:15" ht="11.25" x14ac:dyDescent="0.2">
      <c r="M42" s="127">
        <v>175.55555555555554</v>
      </c>
      <c r="N42" s="121" t="s">
        <v>49</v>
      </c>
      <c r="O42" s="130"/>
    </row>
    <row r="43" spans="1:15" ht="11.25" x14ac:dyDescent="0.2">
      <c r="M43" s="127">
        <v>177.77777777777777</v>
      </c>
      <c r="N43" s="121" t="s">
        <v>49</v>
      </c>
      <c r="O43" s="130"/>
    </row>
    <row r="44" spans="1:15" ht="11.25" x14ac:dyDescent="0.2">
      <c r="M44" s="127">
        <v>178.88888888888889</v>
      </c>
      <c r="N44" s="121" t="s">
        <v>50</v>
      </c>
      <c r="O44" s="130"/>
    </row>
    <row r="45" spans="1:15" ht="11.25" x14ac:dyDescent="0.2">
      <c r="M45" s="132">
        <v>180</v>
      </c>
      <c r="N45" s="121" t="s">
        <v>50</v>
      </c>
      <c r="O45" s="130"/>
    </row>
    <row r="46" spans="1:15" ht="11.25" x14ac:dyDescent="0.2">
      <c r="M46" s="132">
        <v>186.47058823529412</v>
      </c>
      <c r="N46" s="121" t="s">
        <v>50</v>
      </c>
      <c r="O46" s="130"/>
    </row>
    <row r="47" spans="1:15" ht="11.25" x14ac:dyDescent="0.2">
      <c r="M47" s="133">
        <v>187.64705882352942</v>
      </c>
      <c r="N47" s="121" t="s">
        <v>50</v>
      </c>
      <c r="O47" s="130"/>
    </row>
    <row r="48" spans="1:15" ht="11.25" x14ac:dyDescent="0.2">
      <c r="M48" s="133">
        <v>188.8235294117647</v>
      </c>
      <c r="N48" s="121" t="s">
        <v>50</v>
      </c>
      <c r="O48" s="130"/>
    </row>
    <row r="49" spans="13:15" ht="11.25" x14ac:dyDescent="0.2">
      <c r="M49" s="133">
        <v>190</v>
      </c>
      <c r="N49" s="122" t="s">
        <v>51</v>
      </c>
      <c r="O49" s="134"/>
    </row>
    <row r="50" spans="13:15" ht="12" thickBot="1" x14ac:dyDescent="0.25">
      <c r="M50" s="135">
        <v>193.52941176470588</v>
      </c>
      <c r="N50" s="122" t="s">
        <v>51</v>
      </c>
      <c r="O50" s="134"/>
    </row>
    <row r="51" spans="13:15" ht="11.25" x14ac:dyDescent="0.2">
      <c r="M51" s="133">
        <v>194.70588235294119</v>
      </c>
      <c r="N51" s="122" t="s">
        <v>52</v>
      </c>
      <c r="O51" s="134"/>
    </row>
    <row r="52" spans="13:15" ht="11.25" x14ac:dyDescent="0.2">
      <c r="M52" s="136">
        <v>195.88235294117646</v>
      </c>
      <c r="N52" s="122" t="s">
        <v>52</v>
      </c>
      <c r="O52" s="134"/>
    </row>
    <row r="53" spans="13:15" ht="11.25" x14ac:dyDescent="0.2">
      <c r="M53" s="136">
        <v>197.05882352941177</v>
      </c>
      <c r="N53" s="122" t="s">
        <v>53</v>
      </c>
      <c r="O53" s="134"/>
    </row>
    <row r="54" spans="13:15" ht="11.25" x14ac:dyDescent="0.2">
      <c r="M54" s="136">
        <v>198.23529411764707</v>
      </c>
      <c r="N54" s="123" t="s">
        <v>54</v>
      </c>
      <c r="O54" s="137"/>
    </row>
    <row r="55" spans="13:15" ht="12" thickBot="1" x14ac:dyDescent="0.25">
      <c r="M55" s="138">
        <v>201.66666666666666</v>
      </c>
      <c r="N55" s="123" t="s">
        <v>54</v>
      </c>
      <c r="O55" s="137"/>
    </row>
    <row r="56" spans="13:15" ht="11.25" x14ac:dyDescent="0.2">
      <c r="M56" s="136">
        <v>202.77777777777777</v>
      </c>
      <c r="N56" s="123" t="s">
        <v>55</v>
      </c>
      <c r="O56" s="137"/>
    </row>
    <row r="57" spans="13:15" ht="11.25" x14ac:dyDescent="0.2">
      <c r="M57" s="139">
        <v>205</v>
      </c>
      <c r="N57" s="123" t="s">
        <v>55</v>
      </c>
      <c r="O57" s="137"/>
    </row>
    <row r="58" spans="13:15" ht="11.25" x14ac:dyDescent="0.2">
      <c r="M58" s="139">
        <v>206.11111111111111</v>
      </c>
      <c r="N58" s="123" t="s">
        <v>56</v>
      </c>
      <c r="O58" s="137"/>
    </row>
    <row r="59" spans="13:15" ht="11.25" x14ac:dyDescent="0.2">
      <c r="M59" s="139">
        <v>207.22222222222223</v>
      </c>
      <c r="N59" s="123" t="s">
        <v>56</v>
      </c>
      <c r="O59" s="137"/>
    </row>
    <row r="60" spans="13:15" ht="11.25" x14ac:dyDescent="0.2">
      <c r="M60" s="139">
        <v>208.33333333333334</v>
      </c>
      <c r="N60" s="140" t="s">
        <v>57</v>
      </c>
      <c r="O60" s="141"/>
    </row>
    <row r="61" spans="13:15" ht="12" thickBot="1" x14ac:dyDescent="0.25">
      <c r="M61" s="142">
        <v>211.66666666666666</v>
      </c>
      <c r="N61" s="140" t="s">
        <v>57</v>
      </c>
      <c r="O61" s="141"/>
    </row>
    <row r="62" spans="13:15" ht="11.25" x14ac:dyDescent="0.2">
      <c r="M62" s="143">
        <v>212.77777777777777</v>
      </c>
      <c r="N62" s="140" t="s">
        <v>58</v>
      </c>
      <c r="O62" s="141"/>
    </row>
    <row r="63" spans="13:15" ht="11.25" x14ac:dyDescent="0.2">
      <c r="M63" s="143">
        <v>213.88888888888889</v>
      </c>
      <c r="N63" s="140" t="s">
        <v>58</v>
      </c>
      <c r="O63" s="141"/>
    </row>
    <row r="64" spans="13:15" ht="11.25" x14ac:dyDescent="0.2">
      <c r="M64" s="143">
        <v>215</v>
      </c>
      <c r="N64" s="140" t="s">
        <v>58</v>
      </c>
      <c r="O64" s="141"/>
    </row>
    <row r="65" spans="13:15" ht="11.25" x14ac:dyDescent="0.2">
      <c r="M65" s="143">
        <v>216.11111111111111</v>
      </c>
      <c r="N65" s="140" t="s">
        <v>59</v>
      </c>
      <c r="O65" s="141"/>
    </row>
    <row r="66" spans="13:15" ht="11.25" x14ac:dyDescent="0.2">
      <c r="M66" s="143">
        <v>219.44444444444446</v>
      </c>
      <c r="N66" s="140" t="s">
        <v>59</v>
      </c>
      <c r="O66" s="141"/>
    </row>
    <row r="67" spans="13:15" ht="11.25" x14ac:dyDescent="0.2">
      <c r="M67" s="144">
        <v>220.55555555555554</v>
      </c>
      <c r="N67" s="140" t="s">
        <v>59</v>
      </c>
      <c r="O67" s="141"/>
    </row>
    <row r="68" spans="13:15" ht="12" thickBot="1" x14ac:dyDescent="0.25">
      <c r="M68" s="145" t="s">
        <v>61</v>
      </c>
      <c r="N68" s="146" t="s">
        <v>59</v>
      </c>
      <c r="O68" s="147"/>
    </row>
  </sheetData>
  <mergeCells count="8">
    <mergeCell ref="B1:C1"/>
    <mergeCell ref="A5:G9"/>
    <mergeCell ref="N4:O4"/>
    <mergeCell ref="L4:M4"/>
    <mergeCell ref="J4:K4"/>
    <mergeCell ref="F4:G4"/>
    <mergeCell ref="D4:E4"/>
    <mergeCell ref="B4:C4"/>
  </mergeCells>
  <conditionalFormatting sqref="E10 E14:E15 E19:E20 E24:E25 E29:E30 D10:D33">
    <cfRule type="cellIs" dxfId="29" priority="13" operator="equal">
      <formula>0</formula>
    </cfRule>
    <cfRule type="cellIs" dxfId="28" priority="14" operator="lessThan">
      <formula>$B10</formula>
    </cfRule>
    <cfRule type="expression" dxfId="27" priority="15">
      <formula>$F10=0</formula>
    </cfRule>
    <cfRule type="cellIs" dxfId="26" priority="16" operator="greaterThanOrEqual">
      <formula>$F10</formula>
    </cfRule>
  </conditionalFormatting>
  <conditionalFormatting sqref="M9:M10 M14 M25 M29:M30 L25:L33 L6:L14">
    <cfRule type="cellIs" dxfId="25" priority="9" operator="equal">
      <formula>0</formula>
    </cfRule>
    <cfRule type="cellIs" dxfId="24" priority="10" operator="lessThan">
      <formula>$J6</formula>
    </cfRule>
    <cfRule type="expression" dxfId="23" priority="11">
      <formula>$N6=0</formula>
    </cfRule>
    <cfRule type="cellIs" dxfId="22" priority="12" operator="greaterThanOrEqual">
      <formula>$N6</formula>
    </cfRule>
  </conditionalFormatting>
  <conditionalFormatting sqref="M15 L15:L18">
    <cfRule type="cellIs" dxfId="21" priority="5" operator="equal">
      <formula>0</formula>
    </cfRule>
    <cfRule type="cellIs" dxfId="20" priority="6" operator="lessThan">
      <formula>$J15</formula>
    </cfRule>
    <cfRule type="expression" dxfId="19" priority="7">
      <formula>$N15=0</formula>
    </cfRule>
    <cfRule type="cellIs" dxfId="18" priority="8" operator="greaterThanOrEqual">
      <formula>$N15</formula>
    </cfRule>
  </conditionalFormatting>
  <conditionalFormatting sqref="M20 L20:L23">
    <cfRule type="cellIs" dxfId="17" priority="1" operator="equal">
      <formula>0</formula>
    </cfRule>
    <cfRule type="cellIs" dxfId="16" priority="2" operator="lessThan">
      <formula>$J20</formula>
    </cfRule>
    <cfRule type="expression" dxfId="15" priority="3">
      <formula>$N20=0</formula>
    </cfRule>
    <cfRule type="cellIs" dxfId="14" priority="4" operator="greaterThanOrEqual">
      <formula>$N20</formula>
    </cfRule>
  </conditionalFormatting>
  <pageMargins left="0.7" right="0.7" top="0.75" bottom="0.75" header="0.3" footer="0.3"/>
  <pageSetup paperSize="9" orientation="landscape" r:id="rId1"/>
  <rowBreaks count="1" manualBreakCount="1">
    <brk id="3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6"/>
  <sheetViews>
    <sheetView workbookViewId="0">
      <selection activeCell="C283" sqref="C283"/>
    </sheetView>
  </sheetViews>
  <sheetFormatPr defaultRowHeight="10.5" x14ac:dyDescent="0.15"/>
  <cols>
    <col min="12" max="12" width="13.28515625" customWidth="1"/>
    <col min="13" max="13" width="3.85546875" customWidth="1"/>
    <col min="14" max="14" width="4" customWidth="1"/>
    <col min="15" max="15" width="3.5703125" customWidth="1"/>
    <col min="16" max="16" width="3.140625" customWidth="1"/>
  </cols>
  <sheetData>
    <row r="1" spans="1:12" ht="15" x14ac:dyDescent="0.2">
      <c r="A1" s="168" t="s">
        <v>46</v>
      </c>
      <c r="B1" s="169" t="s">
        <v>43</v>
      </c>
      <c r="C1" s="170" t="s">
        <v>34</v>
      </c>
      <c r="D1" s="169" t="s">
        <v>44</v>
      </c>
      <c r="E1" s="170" t="s">
        <v>35</v>
      </c>
      <c r="F1" s="170" t="s">
        <v>83</v>
      </c>
      <c r="G1" s="169" t="s">
        <v>36</v>
      </c>
      <c r="H1" s="169" t="s">
        <v>85</v>
      </c>
      <c r="I1" s="170" t="s">
        <v>37</v>
      </c>
      <c r="J1" s="170" t="s">
        <v>67</v>
      </c>
      <c r="K1" s="170" t="s">
        <v>38</v>
      </c>
      <c r="L1" s="170"/>
    </row>
    <row r="2" spans="1:12" ht="15" x14ac:dyDescent="0.2">
      <c r="A2" s="171">
        <v>-86</v>
      </c>
      <c r="B2" s="248"/>
      <c r="C2" s="248"/>
      <c r="D2" s="248"/>
      <c r="E2" s="172"/>
      <c r="F2" s="172"/>
      <c r="G2" s="172"/>
      <c r="H2" s="172"/>
      <c r="I2" s="172">
        <v>110</v>
      </c>
      <c r="J2" s="172">
        <v>110</v>
      </c>
      <c r="K2" s="172">
        <v>110</v>
      </c>
      <c r="L2" s="178"/>
    </row>
    <row r="3" spans="1:12" ht="15" x14ac:dyDescent="0.2">
      <c r="A3" s="171">
        <v>-85</v>
      </c>
      <c r="B3" s="248"/>
      <c r="C3" s="248"/>
      <c r="D3" s="248"/>
      <c r="E3" s="172"/>
      <c r="F3" s="172"/>
      <c r="G3" s="172"/>
      <c r="H3" s="172"/>
      <c r="I3" s="172">
        <v>110</v>
      </c>
      <c r="J3" s="172">
        <v>110</v>
      </c>
      <c r="K3" s="172">
        <v>110</v>
      </c>
      <c r="L3" s="178"/>
    </row>
    <row r="4" spans="1:12" ht="15" x14ac:dyDescent="0.2">
      <c r="A4" s="171">
        <v>-84</v>
      </c>
      <c r="B4" s="248"/>
      <c r="C4" s="248"/>
      <c r="D4" s="248"/>
      <c r="E4" s="172"/>
      <c r="F4" s="172"/>
      <c r="G4" s="172"/>
      <c r="H4" s="172"/>
      <c r="I4" s="172">
        <v>110</v>
      </c>
      <c r="J4" s="172">
        <v>110</v>
      </c>
      <c r="K4" s="172">
        <v>110</v>
      </c>
      <c r="L4" s="178"/>
    </row>
    <row r="5" spans="1:12" ht="15" x14ac:dyDescent="0.2">
      <c r="A5" s="171">
        <v>-83</v>
      </c>
      <c r="B5" s="248"/>
      <c r="C5" s="248"/>
      <c r="D5" s="248"/>
      <c r="E5" s="172"/>
      <c r="F5" s="172"/>
      <c r="G5" s="172"/>
      <c r="H5" s="172"/>
      <c r="I5" s="172">
        <v>110</v>
      </c>
      <c r="J5" s="172">
        <v>110</v>
      </c>
      <c r="K5" s="172">
        <v>110</v>
      </c>
      <c r="L5" s="178"/>
    </row>
    <row r="6" spans="1:12" ht="15" x14ac:dyDescent="0.2">
      <c r="A6" s="171">
        <v>-82</v>
      </c>
      <c r="B6" s="248"/>
      <c r="C6" s="248"/>
      <c r="D6" s="248"/>
      <c r="E6" s="172"/>
      <c r="F6" s="172"/>
      <c r="G6" s="172"/>
      <c r="H6" s="172"/>
      <c r="I6" s="172">
        <v>110</v>
      </c>
      <c r="J6" s="172">
        <v>110</v>
      </c>
      <c r="K6" s="172">
        <v>110</v>
      </c>
      <c r="L6" s="178"/>
    </row>
    <row r="7" spans="1:12" ht="15" x14ac:dyDescent="0.2">
      <c r="A7" s="171">
        <v>-81</v>
      </c>
      <c r="B7" s="248"/>
      <c r="C7" s="248"/>
      <c r="D7" s="248"/>
      <c r="E7" s="172"/>
      <c r="F7" s="172"/>
      <c r="G7" s="172"/>
      <c r="H7" s="172"/>
      <c r="I7" s="172">
        <v>110</v>
      </c>
      <c r="J7" s="172">
        <v>110</v>
      </c>
      <c r="K7" s="172">
        <v>110</v>
      </c>
      <c r="L7" s="178"/>
    </row>
    <row r="8" spans="1:12" ht="15" x14ac:dyDescent="0.2">
      <c r="A8" s="171">
        <v>-80</v>
      </c>
      <c r="B8" s="248"/>
      <c r="C8" s="248"/>
      <c r="D8" s="248"/>
      <c r="E8" s="172"/>
      <c r="F8" s="172"/>
      <c r="G8" s="172"/>
      <c r="H8" s="172"/>
      <c r="I8" s="172">
        <v>110</v>
      </c>
      <c r="J8" s="172">
        <v>110</v>
      </c>
      <c r="K8" s="172">
        <v>110</v>
      </c>
      <c r="L8" s="178"/>
    </row>
    <row r="9" spans="1:12" ht="15" x14ac:dyDescent="0.2">
      <c r="A9" s="171">
        <v>-79</v>
      </c>
      <c r="B9" s="248"/>
      <c r="C9" s="248"/>
      <c r="D9" s="248"/>
      <c r="E9" s="172"/>
      <c r="F9" s="172"/>
      <c r="G9" s="172"/>
      <c r="H9" s="172"/>
      <c r="I9" s="172">
        <v>110</v>
      </c>
      <c r="J9" s="172">
        <v>110</v>
      </c>
      <c r="K9" s="172">
        <v>110</v>
      </c>
      <c r="L9" s="178"/>
    </row>
    <row r="10" spans="1:12" ht="15" x14ac:dyDescent="0.2">
      <c r="A10" s="171">
        <v>-78</v>
      </c>
      <c r="B10" s="248"/>
      <c r="C10" s="248"/>
      <c r="D10" s="248"/>
      <c r="E10" s="172"/>
      <c r="F10" s="172"/>
      <c r="G10" s="172"/>
      <c r="H10" s="172"/>
      <c r="I10" s="172">
        <v>110</v>
      </c>
      <c r="J10" s="172">
        <v>110</v>
      </c>
      <c r="K10" s="172">
        <v>110</v>
      </c>
      <c r="L10" s="178"/>
    </row>
    <row r="11" spans="1:12" ht="15" x14ac:dyDescent="0.2">
      <c r="A11" s="171">
        <v>-77</v>
      </c>
      <c r="B11" s="248"/>
      <c r="C11" s="248"/>
      <c r="D11" s="248"/>
      <c r="E11" s="172"/>
      <c r="F11" s="172"/>
      <c r="G11" s="172"/>
      <c r="H11" s="172"/>
      <c r="I11" s="172">
        <v>110</v>
      </c>
      <c r="J11" s="172">
        <v>110</v>
      </c>
      <c r="K11" s="172">
        <v>110</v>
      </c>
      <c r="L11" s="178"/>
    </row>
    <row r="12" spans="1:12" ht="15" x14ac:dyDescent="0.2">
      <c r="A12" s="171">
        <v>-76</v>
      </c>
      <c r="B12" s="248"/>
      <c r="C12" s="248"/>
      <c r="D12" s="248"/>
      <c r="E12" s="172"/>
      <c r="F12" s="172"/>
      <c r="G12" s="172"/>
      <c r="H12" s="172"/>
      <c r="I12" s="172">
        <v>110</v>
      </c>
      <c r="J12" s="172">
        <v>110</v>
      </c>
      <c r="K12" s="172">
        <v>110</v>
      </c>
      <c r="L12" s="178"/>
    </row>
    <row r="13" spans="1:12" ht="15" x14ac:dyDescent="0.2">
      <c r="A13" s="171">
        <v>-75</v>
      </c>
      <c r="B13" s="248"/>
      <c r="C13" s="248"/>
      <c r="D13" s="248"/>
      <c r="E13" s="172"/>
      <c r="F13" s="172"/>
      <c r="G13" s="172"/>
      <c r="H13" s="172"/>
      <c r="I13" s="172">
        <v>110</v>
      </c>
      <c r="J13" s="172">
        <v>110</v>
      </c>
      <c r="K13" s="172">
        <v>110</v>
      </c>
      <c r="L13" s="178"/>
    </row>
    <row r="14" spans="1:12" ht="15" x14ac:dyDescent="0.2">
      <c r="A14" s="171">
        <v>-74</v>
      </c>
      <c r="B14" s="248"/>
      <c r="C14" s="248"/>
      <c r="D14" s="248"/>
      <c r="E14" s="172"/>
      <c r="F14" s="172"/>
      <c r="G14" s="172"/>
      <c r="H14" s="172"/>
      <c r="I14" s="172">
        <v>110</v>
      </c>
      <c r="J14" s="172">
        <v>110</v>
      </c>
      <c r="K14" s="172">
        <v>110</v>
      </c>
      <c r="L14" s="178"/>
    </row>
    <row r="15" spans="1:12" ht="15" x14ac:dyDescent="0.2">
      <c r="A15" s="171">
        <v>-73</v>
      </c>
      <c r="B15" s="248"/>
      <c r="C15" s="248"/>
      <c r="D15" s="248"/>
      <c r="E15" s="172"/>
      <c r="F15" s="172"/>
      <c r="G15" s="172"/>
      <c r="H15" s="172"/>
      <c r="I15" s="172">
        <v>110</v>
      </c>
      <c r="J15" s="172">
        <v>110</v>
      </c>
      <c r="K15" s="172">
        <v>110</v>
      </c>
      <c r="L15" s="178"/>
    </row>
    <row r="16" spans="1:12" ht="15" x14ac:dyDescent="0.2">
      <c r="A16" s="171">
        <v>-72</v>
      </c>
      <c r="B16" s="248"/>
      <c r="C16" s="248"/>
      <c r="D16" s="248"/>
      <c r="E16" s="172"/>
      <c r="F16" s="172"/>
      <c r="G16" s="172"/>
      <c r="H16" s="172"/>
      <c r="I16" s="172">
        <v>110</v>
      </c>
      <c r="J16" s="172">
        <v>110</v>
      </c>
      <c r="K16" s="172">
        <v>110</v>
      </c>
      <c r="L16" s="178"/>
    </row>
    <row r="17" spans="1:12" ht="15" x14ac:dyDescent="0.2">
      <c r="A17" s="171">
        <v>-71</v>
      </c>
      <c r="B17" s="248"/>
      <c r="C17" s="248"/>
      <c r="D17" s="248"/>
      <c r="E17" s="172"/>
      <c r="F17" s="172"/>
      <c r="G17" s="172"/>
      <c r="H17" s="172"/>
      <c r="I17" s="172">
        <v>110</v>
      </c>
      <c r="J17" s="172">
        <v>110</v>
      </c>
      <c r="K17" s="172">
        <v>110</v>
      </c>
      <c r="L17" s="178"/>
    </row>
    <row r="18" spans="1:12" ht="15" x14ac:dyDescent="0.2">
      <c r="A18" s="171">
        <v>-70</v>
      </c>
      <c r="B18" s="248"/>
      <c r="C18" s="248"/>
      <c r="D18" s="248"/>
      <c r="E18" s="172"/>
      <c r="F18" s="172"/>
      <c r="G18" s="172"/>
      <c r="H18" s="172"/>
      <c r="I18" s="172">
        <v>110</v>
      </c>
      <c r="J18" s="172">
        <v>110</v>
      </c>
      <c r="K18" s="172">
        <v>110</v>
      </c>
      <c r="L18" s="178"/>
    </row>
    <row r="19" spans="1:12" ht="15" x14ac:dyDescent="0.2">
      <c r="A19" s="171">
        <v>-69</v>
      </c>
      <c r="B19" s="248"/>
      <c r="C19" s="248"/>
      <c r="D19" s="248"/>
      <c r="E19" s="172"/>
      <c r="F19" s="172"/>
      <c r="G19" s="172"/>
      <c r="H19" s="172"/>
      <c r="I19" s="172">
        <v>110</v>
      </c>
      <c r="J19" s="172">
        <v>110</v>
      </c>
      <c r="K19" s="172">
        <v>110</v>
      </c>
      <c r="L19" s="178"/>
    </row>
    <row r="20" spans="1:12" ht="15" x14ac:dyDescent="0.2">
      <c r="A20" s="171">
        <v>-68</v>
      </c>
      <c r="B20" s="248"/>
      <c r="C20" s="248"/>
      <c r="D20" s="248"/>
      <c r="E20" s="172"/>
      <c r="F20" s="172"/>
      <c r="G20" s="172"/>
      <c r="H20" s="172"/>
      <c r="I20" s="172">
        <v>110</v>
      </c>
      <c r="J20" s="172">
        <v>110</v>
      </c>
      <c r="K20" s="172">
        <v>110</v>
      </c>
      <c r="L20" s="178"/>
    </row>
    <row r="21" spans="1:12" ht="15" x14ac:dyDescent="0.2">
      <c r="A21" s="171">
        <v>-67</v>
      </c>
      <c r="B21" s="248"/>
      <c r="C21" s="248"/>
      <c r="D21" s="248"/>
      <c r="E21" s="172"/>
      <c r="F21" s="172"/>
      <c r="G21" s="172"/>
      <c r="H21" s="172"/>
      <c r="I21" s="172">
        <v>110</v>
      </c>
      <c r="J21" s="172">
        <v>110</v>
      </c>
      <c r="K21" s="172">
        <v>110</v>
      </c>
      <c r="L21" s="178"/>
    </row>
    <row r="22" spans="1:12" ht="15" x14ac:dyDescent="0.2">
      <c r="A22" s="171">
        <v>-66</v>
      </c>
      <c r="B22" s="248"/>
      <c r="C22" s="248"/>
      <c r="D22" s="248"/>
      <c r="E22" s="172"/>
      <c r="F22" s="172"/>
      <c r="G22" s="172"/>
      <c r="H22" s="172"/>
      <c r="I22" s="172">
        <v>110</v>
      </c>
      <c r="J22" s="172">
        <v>110</v>
      </c>
      <c r="K22" s="172">
        <v>110</v>
      </c>
      <c r="L22" s="178"/>
    </row>
    <row r="23" spans="1:12" ht="15" x14ac:dyDescent="0.2">
      <c r="A23" s="171">
        <v>-65</v>
      </c>
      <c r="B23" s="248"/>
      <c r="C23" s="248"/>
      <c r="D23" s="248"/>
      <c r="E23" s="172"/>
      <c r="F23" s="172"/>
      <c r="G23" s="172"/>
      <c r="H23" s="172"/>
      <c r="I23" s="172">
        <v>110</v>
      </c>
      <c r="J23" s="172">
        <v>110</v>
      </c>
      <c r="K23" s="172">
        <v>110</v>
      </c>
      <c r="L23" s="178"/>
    </row>
    <row r="24" spans="1:12" ht="15" x14ac:dyDescent="0.2">
      <c r="A24" s="171">
        <v>-64</v>
      </c>
      <c r="B24" s="248"/>
      <c r="C24" s="248"/>
      <c r="D24" s="248"/>
      <c r="E24" s="172"/>
      <c r="F24" s="172"/>
      <c r="G24" s="172"/>
      <c r="H24" s="172"/>
      <c r="I24" s="172">
        <v>110</v>
      </c>
      <c r="J24" s="172">
        <v>110</v>
      </c>
      <c r="K24" s="172">
        <v>110</v>
      </c>
      <c r="L24" s="178"/>
    </row>
    <row r="25" spans="1:12" ht="15" x14ac:dyDescent="0.2">
      <c r="A25" s="171">
        <v>-63</v>
      </c>
      <c r="B25" s="248"/>
      <c r="C25" s="248"/>
      <c r="D25" s="248"/>
      <c r="E25" s="172"/>
      <c r="F25" s="172"/>
      <c r="G25" s="172"/>
      <c r="H25" s="172"/>
      <c r="I25" s="172">
        <v>110</v>
      </c>
      <c r="J25" s="172">
        <v>110</v>
      </c>
      <c r="K25" s="172">
        <v>110</v>
      </c>
      <c r="L25" s="178"/>
    </row>
    <row r="26" spans="1:12" ht="15" x14ac:dyDescent="0.2">
      <c r="A26" s="171">
        <v>-62</v>
      </c>
      <c r="B26" s="248"/>
      <c r="C26" s="248"/>
      <c r="D26" s="248"/>
      <c r="E26" s="172"/>
      <c r="F26" s="172"/>
      <c r="G26" s="172"/>
      <c r="H26" s="172"/>
      <c r="I26" s="172">
        <v>110</v>
      </c>
      <c r="J26" s="172">
        <v>110</v>
      </c>
      <c r="K26" s="172">
        <v>110</v>
      </c>
      <c r="L26" s="178"/>
    </row>
    <row r="27" spans="1:12" ht="15" x14ac:dyDescent="0.2">
      <c r="A27" s="171">
        <v>-61</v>
      </c>
      <c r="B27" s="248"/>
      <c r="C27" s="248"/>
      <c r="D27" s="248"/>
      <c r="E27" s="172"/>
      <c r="F27" s="172"/>
      <c r="G27" s="172"/>
      <c r="H27" s="172"/>
      <c r="I27" s="172">
        <v>110</v>
      </c>
      <c r="J27" s="172">
        <v>110</v>
      </c>
      <c r="K27" s="172">
        <v>110</v>
      </c>
      <c r="L27" s="178"/>
    </row>
    <row r="28" spans="1:12" ht="15" x14ac:dyDescent="0.2">
      <c r="A28" s="171">
        <v>-60</v>
      </c>
      <c r="B28" s="248"/>
      <c r="C28" s="248"/>
      <c r="D28" s="248"/>
      <c r="E28" s="172"/>
      <c r="F28" s="172"/>
      <c r="G28" s="172"/>
      <c r="H28" s="172"/>
      <c r="I28" s="172">
        <v>110</v>
      </c>
      <c r="J28" s="172">
        <v>110</v>
      </c>
      <c r="K28" s="172">
        <v>110</v>
      </c>
      <c r="L28" s="178"/>
    </row>
    <row r="29" spans="1:12" ht="15" x14ac:dyDescent="0.2">
      <c r="A29" s="171">
        <v>-59</v>
      </c>
      <c r="B29" s="248"/>
      <c r="C29" s="248"/>
      <c r="D29" s="248"/>
      <c r="E29" s="172"/>
      <c r="F29" s="172"/>
      <c r="G29" s="172"/>
      <c r="H29" s="172"/>
      <c r="I29" s="172">
        <v>110</v>
      </c>
      <c r="J29" s="172">
        <v>110</v>
      </c>
      <c r="K29" s="172">
        <v>110</v>
      </c>
      <c r="L29" s="178"/>
    </row>
    <row r="30" spans="1:12" ht="15" x14ac:dyDescent="0.2">
      <c r="A30" s="171">
        <v>-58</v>
      </c>
      <c r="B30" s="248"/>
      <c r="C30" s="248"/>
      <c r="D30" s="248"/>
      <c r="E30" s="172"/>
      <c r="F30" s="172"/>
      <c r="G30" s="172"/>
      <c r="H30" s="172"/>
      <c r="I30" s="172">
        <v>110</v>
      </c>
      <c r="J30" s="172">
        <v>110</v>
      </c>
      <c r="K30" s="172">
        <v>110</v>
      </c>
      <c r="L30" s="178"/>
    </row>
    <row r="31" spans="1:12" ht="15" x14ac:dyDescent="0.2">
      <c r="A31" s="171">
        <v>-57</v>
      </c>
      <c r="B31" s="248"/>
      <c r="C31" s="248"/>
      <c r="D31" s="248"/>
      <c r="E31" s="172"/>
      <c r="F31" s="172"/>
      <c r="G31" s="172"/>
      <c r="H31" s="172"/>
      <c r="I31" s="172">
        <v>110</v>
      </c>
      <c r="J31" s="172">
        <v>110</v>
      </c>
      <c r="K31" s="172">
        <v>110</v>
      </c>
      <c r="L31" s="178"/>
    </row>
    <row r="32" spans="1:12" ht="15" x14ac:dyDescent="0.2">
      <c r="A32" s="171">
        <v>-56</v>
      </c>
      <c r="B32" s="248"/>
      <c r="C32" s="248"/>
      <c r="D32" s="248"/>
      <c r="E32" s="172"/>
      <c r="F32" s="172"/>
      <c r="G32" s="172"/>
      <c r="H32" s="172"/>
      <c r="I32" s="172">
        <v>110</v>
      </c>
      <c r="J32" s="172">
        <v>110</v>
      </c>
      <c r="K32" s="172">
        <v>110</v>
      </c>
      <c r="L32" s="178"/>
    </row>
    <row r="33" spans="1:12" ht="15" x14ac:dyDescent="0.2">
      <c r="A33" s="171">
        <v>-55</v>
      </c>
      <c r="B33" s="248"/>
      <c r="C33" s="248"/>
      <c r="D33" s="248"/>
      <c r="E33" s="172"/>
      <c r="F33" s="172"/>
      <c r="G33" s="172"/>
      <c r="H33" s="172"/>
      <c r="I33" s="172">
        <v>110</v>
      </c>
      <c r="J33" s="172">
        <v>110</v>
      </c>
      <c r="K33" s="172">
        <v>110</v>
      </c>
      <c r="L33" s="178"/>
    </row>
    <row r="34" spans="1:12" ht="15" x14ac:dyDescent="0.2">
      <c r="A34" s="171">
        <v>-54</v>
      </c>
      <c r="B34" s="248"/>
      <c r="C34" s="248"/>
      <c r="D34" s="248"/>
      <c r="E34" s="172"/>
      <c r="F34" s="172"/>
      <c r="G34" s="172"/>
      <c r="H34" s="172"/>
      <c r="I34" s="172">
        <v>110</v>
      </c>
      <c r="J34" s="172">
        <v>110</v>
      </c>
      <c r="K34" s="172">
        <v>110</v>
      </c>
      <c r="L34" s="178"/>
    </row>
    <row r="35" spans="1:12" ht="15" x14ac:dyDescent="0.2">
      <c r="A35" s="171">
        <v>-53</v>
      </c>
      <c r="B35" s="248"/>
      <c r="C35" s="248"/>
      <c r="D35" s="248"/>
      <c r="E35" s="172"/>
      <c r="F35" s="172"/>
      <c r="G35" s="172"/>
      <c r="H35" s="172"/>
      <c r="I35" s="172">
        <v>110</v>
      </c>
      <c r="J35" s="172">
        <v>110</v>
      </c>
      <c r="K35" s="172">
        <v>110</v>
      </c>
      <c r="L35" s="178"/>
    </row>
    <row r="36" spans="1:12" ht="15" x14ac:dyDescent="0.2">
      <c r="A36" s="171">
        <v>-52</v>
      </c>
      <c r="B36" s="248"/>
      <c r="C36" s="248"/>
      <c r="D36" s="248"/>
      <c r="E36" s="172"/>
      <c r="F36" s="172"/>
      <c r="G36" s="172"/>
      <c r="H36" s="172"/>
      <c r="I36" s="172">
        <v>110</v>
      </c>
      <c r="J36" s="172">
        <v>110</v>
      </c>
      <c r="K36" s="172">
        <v>110</v>
      </c>
      <c r="L36" s="178"/>
    </row>
    <row r="37" spans="1:12" ht="15" x14ac:dyDescent="0.2">
      <c r="A37" s="171">
        <v>-51</v>
      </c>
      <c r="B37" s="248"/>
      <c r="C37" s="248"/>
      <c r="D37" s="248"/>
      <c r="E37" s="172"/>
      <c r="F37" s="172"/>
      <c r="G37" s="172"/>
      <c r="H37" s="172"/>
      <c r="I37" s="172">
        <v>110</v>
      </c>
      <c r="J37" s="172">
        <v>110</v>
      </c>
      <c r="K37" s="172">
        <v>110</v>
      </c>
      <c r="L37" s="178"/>
    </row>
    <row r="38" spans="1:12" ht="15" x14ac:dyDescent="0.2">
      <c r="A38" s="171">
        <v>-50</v>
      </c>
      <c r="B38" s="248"/>
      <c r="C38" s="248"/>
      <c r="D38" s="248"/>
      <c r="E38" s="172"/>
      <c r="F38" s="172"/>
      <c r="G38" s="172"/>
      <c r="H38" s="172"/>
      <c r="I38" s="172">
        <v>110</v>
      </c>
      <c r="J38" s="172">
        <v>110</v>
      </c>
      <c r="K38" s="172">
        <v>110</v>
      </c>
      <c r="L38" s="178"/>
    </row>
    <row r="39" spans="1:12" ht="15" x14ac:dyDescent="0.2">
      <c r="A39" s="171">
        <v>-49</v>
      </c>
      <c r="B39" s="248"/>
      <c r="C39" s="248"/>
      <c r="D39" s="248"/>
      <c r="E39" s="172"/>
      <c r="F39" s="172"/>
      <c r="G39" s="172"/>
      <c r="H39" s="172"/>
      <c r="I39" s="172">
        <v>110</v>
      </c>
      <c r="J39" s="172">
        <v>110</v>
      </c>
      <c r="K39" s="172">
        <v>110</v>
      </c>
      <c r="L39" s="178"/>
    </row>
    <row r="40" spans="1:12" ht="15" x14ac:dyDescent="0.2">
      <c r="A40" s="171">
        <v>-48</v>
      </c>
      <c r="B40" s="248"/>
      <c r="C40" s="248"/>
      <c r="D40" s="248"/>
      <c r="E40" s="172"/>
      <c r="F40" s="172"/>
      <c r="G40" s="172"/>
      <c r="H40" s="172"/>
      <c r="I40" s="172">
        <v>110</v>
      </c>
      <c r="J40" s="172">
        <v>110</v>
      </c>
      <c r="K40" s="172">
        <v>110</v>
      </c>
      <c r="L40" s="178"/>
    </row>
    <row r="41" spans="1:12" ht="15" x14ac:dyDescent="0.2">
      <c r="A41" s="171">
        <v>-47</v>
      </c>
      <c r="B41" s="248"/>
      <c r="C41" s="248"/>
      <c r="D41" s="248"/>
      <c r="E41" s="172"/>
      <c r="F41" s="172"/>
      <c r="G41" s="172"/>
      <c r="H41" s="172"/>
      <c r="I41" s="172">
        <v>110</v>
      </c>
      <c r="J41" s="172">
        <v>110.90909090909091</v>
      </c>
      <c r="K41" s="172">
        <v>110</v>
      </c>
      <c r="L41" s="178"/>
    </row>
    <row r="42" spans="1:12" ht="15" x14ac:dyDescent="0.2">
      <c r="A42" s="171">
        <v>-46</v>
      </c>
      <c r="B42" s="248"/>
      <c r="C42" s="248"/>
      <c r="D42" s="248"/>
      <c r="E42" s="172"/>
      <c r="F42" s="172"/>
      <c r="G42" s="172"/>
      <c r="H42" s="172"/>
      <c r="I42" s="172">
        <v>110</v>
      </c>
      <c r="J42" s="172">
        <v>111.81818181818181</v>
      </c>
      <c r="K42" s="172">
        <v>110</v>
      </c>
      <c r="L42" s="178"/>
    </row>
    <row r="43" spans="1:12" ht="15" x14ac:dyDescent="0.2">
      <c r="A43" s="171">
        <v>-45</v>
      </c>
      <c r="B43" s="248"/>
      <c r="C43" s="248"/>
      <c r="D43" s="248"/>
      <c r="E43" s="172"/>
      <c r="F43" s="172"/>
      <c r="G43" s="172"/>
      <c r="H43" s="172"/>
      <c r="I43" s="172">
        <v>110</v>
      </c>
      <c r="J43" s="172">
        <v>112.72727272727273</v>
      </c>
      <c r="K43" s="172">
        <v>110</v>
      </c>
      <c r="L43" s="178"/>
    </row>
    <row r="44" spans="1:12" ht="15" x14ac:dyDescent="0.2">
      <c r="A44" s="171">
        <v>-44</v>
      </c>
      <c r="B44" s="248"/>
      <c r="C44" s="248"/>
      <c r="D44" s="248"/>
      <c r="E44" s="172"/>
      <c r="F44" s="172"/>
      <c r="G44" s="172"/>
      <c r="H44" s="172"/>
      <c r="I44" s="172">
        <v>110</v>
      </c>
      <c r="J44" s="172">
        <v>113.63636363636364</v>
      </c>
      <c r="K44" s="172">
        <v>110</v>
      </c>
      <c r="L44" s="178"/>
    </row>
    <row r="45" spans="1:12" ht="15" x14ac:dyDescent="0.2">
      <c r="A45" s="171">
        <v>-43</v>
      </c>
      <c r="B45" s="248"/>
      <c r="C45" s="248"/>
      <c r="D45" s="248"/>
      <c r="E45" s="172"/>
      <c r="F45" s="172"/>
      <c r="G45" s="172"/>
      <c r="H45" s="172"/>
      <c r="I45" s="172">
        <v>110</v>
      </c>
      <c r="J45" s="172">
        <v>114.54545454545455</v>
      </c>
      <c r="K45" s="172">
        <v>110</v>
      </c>
      <c r="L45" s="178"/>
    </row>
    <row r="46" spans="1:12" ht="15" x14ac:dyDescent="0.2">
      <c r="A46" s="171">
        <v>-42</v>
      </c>
      <c r="B46" s="248"/>
      <c r="C46" s="248"/>
      <c r="D46" s="248"/>
      <c r="E46" s="172"/>
      <c r="F46" s="172"/>
      <c r="G46" s="172"/>
      <c r="H46" s="172"/>
      <c r="I46" s="172">
        <v>110</v>
      </c>
      <c r="J46" s="172">
        <v>115.45454545454545</v>
      </c>
      <c r="K46" s="172">
        <v>110</v>
      </c>
      <c r="L46" s="178"/>
    </row>
    <row r="47" spans="1:12" ht="15" x14ac:dyDescent="0.2">
      <c r="A47" s="171">
        <v>-41</v>
      </c>
      <c r="B47" s="248"/>
      <c r="C47" s="248"/>
      <c r="D47" s="248"/>
      <c r="E47" s="172"/>
      <c r="F47" s="172"/>
      <c r="G47" s="172"/>
      <c r="H47" s="172"/>
      <c r="I47" s="172">
        <f t="shared" ref="I47:I86" si="0">I48-1</f>
        <v>111</v>
      </c>
      <c r="J47" s="172">
        <v>116.36363636363636</v>
      </c>
      <c r="K47" s="172">
        <v>110</v>
      </c>
      <c r="L47" s="178"/>
    </row>
    <row r="48" spans="1:12" ht="15" x14ac:dyDescent="0.2">
      <c r="A48" s="171">
        <v>-40</v>
      </c>
      <c r="B48" s="248"/>
      <c r="C48" s="248"/>
      <c r="D48" s="248"/>
      <c r="E48" s="172"/>
      <c r="F48" s="172"/>
      <c r="G48" s="172"/>
      <c r="H48" s="172"/>
      <c r="I48" s="172">
        <f t="shared" si="0"/>
        <v>112</v>
      </c>
      <c r="J48" s="172">
        <v>117.27272727272727</v>
      </c>
      <c r="K48" s="172">
        <v>110</v>
      </c>
      <c r="L48" s="178"/>
    </row>
    <row r="49" spans="1:20" ht="15" x14ac:dyDescent="0.2">
      <c r="A49" s="171">
        <v>-39</v>
      </c>
      <c r="B49" s="248"/>
      <c r="C49" s="248"/>
      <c r="D49" s="248"/>
      <c r="E49" s="172"/>
      <c r="F49" s="172"/>
      <c r="G49" s="172"/>
      <c r="H49" s="172"/>
      <c r="I49" s="172">
        <f t="shared" si="0"/>
        <v>113</v>
      </c>
      <c r="J49" s="172">
        <v>118.18181818181819</v>
      </c>
      <c r="K49" s="172">
        <v>110</v>
      </c>
      <c r="L49" s="178"/>
    </row>
    <row r="50" spans="1:20" ht="15" x14ac:dyDescent="0.2">
      <c r="A50" s="171">
        <v>-38</v>
      </c>
      <c r="B50" s="248"/>
      <c r="C50" s="248"/>
      <c r="D50" s="248"/>
      <c r="E50" s="172"/>
      <c r="F50" s="172"/>
      <c r="G50" s="172"/>
      <c r="H50" s="172"/>
      <c r="I50" s="172">
        <f t="shared" si="0"/>
        <v>114</v>
      </c>
      <c r="J50" s="172">
        <v>119.09090909090909</v>
      </c>
      <c r="K50" s="172">
        <v>110</v>
      </c>
      <c r="L50" s="178"/>
    </row>
    <row r="51" spans="1:20" ht="15" x14ac:dyDescent="0.2">
      <c r="A51" s="171">
        <v>-37</v>
      </c>
      <c r="B51" s="248"/>
      <c r="C51" s="248"/>
      <c r="D51" s="248"/>
      <c r="E51" s="172"/>
      <c r="F51" s="172"/>
      <c r="G51" s="172"/>
      <c r="H51" s="172"/>
      <c r="I51" s="172">
        <f t="shared" si="0"/>
        <v>115</v>
      </c>
      <c r="J51" s="172">
        <v>120</v>
      </c>
      <c r="K51" s="172">
        <v>110</v>
      </c>
      <c r="L51" s="178"/>
      <c r="T51" s="84" t="s">
        <v>49</v>
      </c>
    </row>
    <row r="52" spans="1:20" ht="15" x14ac:dyDescent="0.2">
      <c r="A52" s="171">
        <v>-36</v>
      </c>
      <c r="B52" s="248"/>
      <c r="C52" s="248"/>
      <c r="D52" s="248"/>
      <c r="E52" s="172"/>
      <c r="F52" s="172"/>
      <c r="G52" s="172"/>
      <c r="H52" s="172"/>
      <c r="I52" s="172">
        <f t="shared" si="0"/>
        <v>116</v>
      </c>
      <c r="J52" s="172">
        <v>120.90909090909091</v>
      </c>
      <c r="K52" s="172">
        <v>111</v>
      </c>
      <c r="L52" s="178"/>
      <c r="T52" s="84" t="s">
        <v>50</v>
      </c>
    </row>
    <row r="53" spans="1:20" ht="15" x14ac:dyDescent="0.2">
      <c r="A53" s="171">
        <v>-35</v>
      </c>
      <c r="B53" s="248"/>
      <c r="C53" s="248"/>
      <c r="D53" s="248"/>
      <c r="E53" s="172"/>
      <c r="F53" s="172"/>
      <c r="G53" s="172"/>
      <c r="H53" s="172"/>
      <c r="I53" s="172">
        <f t="shared" si="0"/>
        <v>117</v>
      </c>
      <c r="J53" s="172">
        <v>121.81818181818181</v>
      </c>
      <c r="K53" s="172">
        <v>112</v>
      </c>
      <c r="L53" s="178"/>
      <c r="T53" s="84" t="s">
        <v>50</v>
      </c>
    </row>
    <row r="54" spans="1:20" ht="15" x14ac:dyDescent="0.2">
      <c r="A54" s="171">
        <v>-34</v>
      </c>
      <c r="B54" s="248"/>
      <c r="C54" s="248"/>
      <c r="D54" s="248"/>
      <c r="E54" s="172"/>
      <c r="F54" s="172"/>
      <c r="G54" s="172"/>
      <c r="H54" s="172"/>
      <c r="I54" s="172">
        <f t="shared" si="0"/>
        <v>118</v>
      </c>
      <c r="J54" s="172">
        <v>122.72727272727273</v>
      </c>
      <c r="K54" s="172">
        <v>113</v>
      </c>
      <c r="L54" s="178"/>
      <c r="T54" s="84" t="s">
        <v>50</v>
      </c>
    </row>
    <row r="55" spans="1:20" ht="15" x14ac:dyDescent="0.2">
      <c r="A55" s="171">
        <v>-33</v>
      </c>
      <c r="B55" s="248"/>
      <c r="C55" s="248"/>
      <c r="D55" s="248"/>
      <c r="E55" s="172"/>
      <c r="F55" s="172"/>
      <c r="G55" s="172"/>
      <c r="H55" s="172"/>
      <c r="I55" s="172">
        <f t="shared" si="0"/>
        <v>119</v>
      </c>
      <c r="J55" s="172">
        <v>123.63636363636364</v>
      </c>
      <c r="K55" s="172">
        <v>114</v>
      </c>
      <c r="L55" s="178"/>
      <c r="T55" s="84" t="s">
        <v>50</v>
      </c>
    </row>
    <row r="56" spans="1:20" ht="15" x14ac:dyDescent="0.2">
      <c r="A56" s="171">
        <v>-32</v>
      </c>
      <c r="B56" s="248"/>
      <c r="C56" s="248"/>
      <c r="D56" s="248"/>
      <c r="E56" s="172"/>
      <c r="F56" s="172"/>
      <c r="G56" s="172"/>
      <c r="H56" s="172"/>
      <c r="I56" s="172">
        <f t="shared" si="0"/>
        <v>120</v>
      </c>
      <c r="J56" s="172">
        <v>124.54545454545455</v>
      </c>
      <c r="K56" s="172">
        <v>115</v>
      </c>
      <c r="L56" s="178"/>
      <c r="T56" s="84" t="s">
        <v>50</v>
      </c>
    </row>
    <row r="57" spans="1:20" ht="15" x14ac:dyDescent="0.2">
      <c r="A57" s="171">
        <v>-31</v>
      </c>
      <c r="B57" s="248"/>
      <c r="C57" s="248"/>
      <c r="D57" s="248"/>
      <c r="E57" s="172"/>
      <c r="F57" s="172"/>
      <c r="G57" s="172"/>
      <c r="H57" s="172"/>
      <c r="I57" s="172">
        <f t="shared" si="0"/>
        <v>121</v>
      </c>
      <c r="J57" s="172">
        <v>125.45454545454545</v>
      </c>
      <c r="K57" s="172">
        <v>116</v>
      </c>
      <c r="L57" s="178"/>
      <c r="T57" s="84" t="s">
        <v>50</v>
      </c>
    </row>
    <row r="58" spans="1:20" ht="15" x14ac:dyDescent="0.2">
      <c r="A58" s="171">
        <v>-30</v>
      </c>
      <c r="B58" s="248"/>
      <c r="C58" s="248"/>
      <c r="D58" s="248"/>
      <c r="E58" s="172"/>
      <c r="F58" s="172"/>
      <c r="G58" s="172"/>
      <c r="H58" s="172"/>
      <c r="I58" s="172">
        <f t="shared" si="0"/>
        <v>122</v>
      </c>
      <c r="J58" s="172">
        <v>126.36363636363636</v>
      </c>
      <c r="K58" s="172">
        <v>117</v>
      </c>
      <c r="L58" s="178"/>
      <c r="T58" s="84" t="s">
        <v>50</v>
      </c>
    </row>
    <row r="59" spans="1:20" ht="15" x14ac:dyDescent="0.2">
      <c r="A59" s="171">
        <v>-29</v>
      </c>
      <c r="B59" s="249"/>
      <c r="C59" s="248"/>
      <c r="D59" s="248"/>
      <c r="E59" s="172"/>
      <c r="F59" s="172"/>
      <c r="G59" s="172"/>
      <c r="H59" s="172"/>
      <c r="I59" s="172">
        <f t="shared" si="0"/>
        <v>123</v>
      </c>
      <c r="J59" s="172">
        <v>127.27272727272727</v>
      </c>
      <c r="K59" s="172">
        <v>118</v>
      </c>
      <c r="L59" s="178"/>
      <c r="T59" s="84" t="s">
        <v>50</v>
      </c>
    </row>
    <row r="60" spans="1:20" ht="15" x14ac:dyDescent="0.2">
      <c r="A60" s="171">
        <v>-28</v>
      </c>
      <c r="B60" s="249"/>
      <c r="C60" s="248"/>
      <c r="D60" s="248"/>
      <c r="E60" s="172"/>
      <c r="F60" s="172"/>
      <c r="G60" s="172"/>
      <c r="H60" s="172"/>
      <c r="I60" s="172">
        <f t="shared" si="0"/>
        <v>124</v>
      </c>
      <c r="J60" s="172">
        <v>128.18181818181819</v>
      </c>
      <c r="K60" s="172">
        <v>119</v>
      </c>
      <c r="L60" s="178"/>
      <c r="T60" s="84" t="s">
        <v>50</v>
      </c>
    </row>
    <row r="61" spans="1:20" ht="15" x14ac:dyDescent="0.2">
      <c r="A61" s="171">
        <v>-27</v>
      </c>
      <c r="B61" s="249"/>
      <c r="C61" s="248"/>
      <c r="D61" s="248"/>
      <c r="E61" s="172"/>
      <c r="F61" s="172"/>
      <c r="G61" s="172"/>
      <c r="H61" s="172"/>
      <c r="I61" s="172">
        <f t="shared" si="0"/>
        <v>125</v>
      </c>
      <c r="J61" s="172">
        <v>129.09090909090909</v>
      </c>
      <c r="K61" s="172">
        <v>120</v>
      </c>
      <c r="L61" s="178"/>
      <c r="T61" s="84" t="s">
        <v>50</v>
      </c>
    </row>
    <row r="62" spans="1:20" ht="15" x14ac:dyDescent="0.2">
      <c r="A62" s="171">
        <v>-26</v>
      </c>
      <c r="B62" s="249"/>
      <c r="C62" s="248"/>
      <c r="D62" s="248"/>
      <c r="E62" s="172"/>
      <c r="F62" s="172"/>
      <c r="G62" s="172"/>
      <c r="H62" s="172"/>
      <c r="I62" s="172">
        <f t="shared" si="0"/>
        <v>126</v>
      </c>
      <c r="J62" s="172">
        <v>130</v>
      </c>
      <c r="K62" s="172">
        <v>121</v>
      </c>
      <c r="L62" s="178"/>
      <c r="T62" s="86" t="s">
        <v>51</v>
      </c>
    </row>
    <row r="63" spans="1:20" ht="15" x14ac:dyDescent="0.2">
      <c r="A63" s="171">
        <v>-25</v>
      </c>
      <c r="B63" s="249"/>
      <c r="C63" s="248"/>
      <c r="D63" s="248"/>
      <c r="E63" s="172"/>
      <c r="F63" s="172"/>
      <c r="G63" s="172"/>
      <c r="H63" s="172"/>
      <c r="I63" s="172">
        <f t="shared" si="0"/>
        <v>127</v>
      </c>
      <c r="J63" s="172">
        <v>130.90909090909091</v>
      </c>
      <c r="K63" s="172">
        <v>122</v>
      </c>
      <c r="L63" s="178"/>
      <c r="T63" s="86" t="s">
        <v>51</v>
      </c>
    </row>
    <row r="64" spans="1:20" ht="15" x14ac:dyDescent="0.2">
      <c r="A64" s="171">
        <v>-24</v>
      </c>
      <c r="B64" s="250"/>
      <c r="C64" s="248"/>
      <c r="D64" s="248"/>
      <c r="E64" s="172"/>
      <c r="F64" s="172"/>
      <c r="G64" s="172"/>
      <c r="H64" s="172"/>
      <c r="I64" s="172">
        <f t="shared" si="0"/>
        <v>128</v>
      </c>
      <c r="J64" s="172">
        <v>131.81818181818181</v>
      </c>
      <c r="K64" s="172">
        <v>123</v>
      </c>
      <c r="L64" s="178"/>
      <c r="T64" s="86" t="s">
        <v>51</v>
      </c>
    </row>
    <row r="65" spans="1:20" ht="15" x14ac:dyDescent="0.2">
      <c r="A65" s="171">
        <v>-23</v>
      </c>
      <c r="B65" s="250"/>
      <c r="C65" s="248"/>
      <c r="D65" s="248"/>
      <c r="E65" s="172"/>
      <c r="F65" s="172"/>
      <c r="G65" s="172"/>
      <c r="H65" s="172"/>
      <c r="I65" s="172">
        <f t="shared" si="0"/>
        <v>129</v>
      </c>
      <c r="J65" s="172">
        <v>132.72727272727275</v>
      </c>
      <c r="K65" s="172">
        <v>124</v>
      </c>
      <c r="L65" s="178"/>
      <c r="T65" s="86" t="s">
        <v>51</v>
      </c>
    </row>
    <row r="66" spans="1:20" ht="15" x14ac:dyDescent="0.2">
      <c r="A66" s="171">
        <v>-22</v>
      </c>
      <c r="B66" s="250"/>
      <c r="C66" s="248"/>
      <c r="D66" s="248"/>
      <c r="E66" s="172"/>
      <c r="F66" s="172"/>
      <c r="G66" s="172"/>
      <c r="H66" s="172"/>
      <c r="I66" s="172">
        <f t="shared" si="0"/>
        <v>130</v>
      </c>
      <c r="J66" s="172">
        <v>133.63636363636363</v>
      </c>
      <c r="K66" s="172">
        <v>125</v>
      </c>
      <c r="L66" s="178"/>
      <c r="T66" s="86" t="s">
        <v>52</v>
      </c>
    </row>
    <row r="67" spans="1:20" ht="15" x14ac:dyDescent="0.2">
      <c r="A67" s="171">
        <v>-21</v>
      </c>
      <c r="B67" s="250"/>
      <c r="C67" s="248"/>
      <c r="D67" s="248"/>
      <c r="E67" s="172"/>
      <c r="F67" s="172"/>
      <c r="G67" s="172"/>
      <c r="H67" s="172"/>
      <c r="I67" s="172">
        <f t="shared" si="0"/>
        <v>131</v>
      </c>
      <c r="J67" s="172">
        <v>134.54545454545456</v>
      </c>
      <c r="K67" s="172">
        <v>126</v>
      </c>
      <c r="L67" s="178"/>
      <c r="T67" s="86" t="s">
        <v>52</v>
      </c>
    </row>
    <row r="68" spans="1:20" ht="15" x14ac:dyDescent="0.2">
      <c r="A68" s="171">
        <v>-20</v>
      </c>
      <c r="B68" s="248"/>
      <c r="C68" s="248"/>
      <c r="D68" s="248"/>
      <c r="E68" s="172"/>
      <c r="F68" s="172"/>
      <c r="G68" s="172"/>
      <c r="H68" s="172"/>
      <c r="I68" s="172">
        <f t="shared" si="0"/>
        <v>132</v>
      </c>
      <c r="J68" s="172">
        <v>135.45454545454544</v>
      </c>
      <c r="K68" s="172">
        <v>127</v>
      </c>
      <c r="L68" s="178"/>
      <c r="T68" s="86" t="s">
        <v>53</v>
      </c>
    </row>
    <row r="69" spans="1:20" ht="15" x14ac:dyDescent="0.2">
      <c r="A69" s="171">
        <v>-19</v>
      </c>
      <c r="B69" s="248"/>
      <c r="C69" s="248"/>
      <c r="D69" s="248"/>
      <c r="E69" s="172"/>
      <c r="F69" s="172"/>
      <c r="G69" s="172"/>
      <c r="H69" s="172"/>
      <c r="I69" s="172">
        <f t="shared" si="0"/>
        <v>133</v>
      </c>
      <c r="J69" s="172">
        <v>136.36363636363637</v>
      </c>
      <c r="K69" s="172">
        <v>128</v>
      </c>
      <c r="L69" s="178"/>
      <c r="T69" s="88" t="s">
        <v>54</v>
      </c>
    </row>
    <row r="70" spans="1:20" ht="15" x14ac:dyDescent="0.2">
      <c r="A70" s="171">
        <v>-18</v>
      </c>
      <c r="B70" s="248"/>
      <c r="C70" s="248"/>
      <c r="D70" s="248"/>
      <c r="E70" s="172"/>
      <c r="F70" s="172"/>
      <c r="G70" s="172"/>
      <c r="H70" s="172"/>
      <c r="I70" s="172">
        <f t="shared" si="0"/>
        <v>134</v>
      </c>
      <c r="J70" s="172">
        <v>137.27272727272728</v>
      </c>
      <c r="K70" s="172">
        <v>129</v>
      </c>
      <c r="L70" s="178"/>
      <c r="T70" s="88" t="s">
        <v>54</v>
      </c>
    </row>
    <row r="71" spans="1:20" ht="15" x14ac:dyDescent="0.2">
      <c r="A71" s="171">
        <v>-17</v>
      </c>
      <c r="B71" s="248"/>
      <c r="C71" s="248"/>
      <c r="D71" s="248"/>
      <c r="E71" s="172"/>
      <c r="F71" s="172"/>
      <c r="G71" s="172"/>
      <c r="H71" s="172"/>
      <c r="I71" s="172">
        <f t="shared" si="0"/>
        <v>135</v>
      </c>
      <c r="J71" s="172">
        <v>138.18181818181819</v>
      </c>
      <c r="K71" s="172">
        <v>130</v>
      </c>
      <c r="L71" s="178"/>
      <c r="T71" s="88" t="s">
        <v>54</v>
      </c>
    </row>
    <row r="72" spans="1:20" ht="15" x14ac:dyDescent="0.2">
      <c r="A72" s="171">
        <v>-16</v>
      </c>
      <c r="B72" s="248"/>
      <c r="C72" s="248"/>
      <c r="D72" s="248"/>
      <c r="E72" s="172"/>
      <c r="F72" s="172"/>
      <c r="G72" s="172"/>
      <c r="H72" s="172"/>
      <c r="I72" s="172">
        <f t="shared" si="0"/>
        <v>136</v>
      </c>
      <c r="J72" s="172">
        <v>139.09090909090909</v>
      </c>
      <c r="K72" s="172">
        <v>131</v>
      </c>
      <c r="L72" s="178"/>
      <c r="T72" s="88" t="s">
        <v>54</v>
      </c>
    </row>
    <row r="73" spans="1:20" ht="15" x14ac:dyDescent="0.2">
      <c r="A73" s="171">
        <v>-15</v>
      </c>
      <c r="B73" s="248"/>
      <c r="C73" s="248"/>
      <c r="D73" s="248"/>
      <c r="E73" s="172"/>
      <c r="F73" s="172"/>
      <c r="G73" s="172"/>
      <c r="H73" s="172"/>
      <c r="I73" s="172">
        <f t="shared" si="0"/>
        <v>137</v>
      </c>
      <c r="J73" s="172">
        <v>140</v>
      </c>
      <c r="K73" s="172">
        <v>132</v>
      </c>
      <c r="L73" s="178"/>
      <c r="T73" s="88" t="s">
        <v>55</v>
      </c>
    </row>
    <row r="74" spans="1:20" ht="15" x14ac:dyDescent="0.2">
      <c r="A74" s="171">
        <v>-14</v>
      </c>
      <c r="B74" s="248"/>
      <c r="C74" s="248"/>
      <c r="D74" s="248"/>
      <c r="E74" s="172"/>
      <c r="F74" s="172"/>
      <c r="G74" s="172"/>
      <c r="H74" s="172"/>
      <c r="I74" s="172">
        <f t="shared" si="0"/>
        <v>138</v>
      </c>
      <c r="J74" s="172">
        <v>140.90909090909091</v>
      </c>
      <c r="K74" s="172">
        <v>133</v>
      </c>
      <c r="L74" s="178"/>
      <c r="T74" s="88" t="s">
        <v>55</v>
      </c>
    </row>
    <row r="75" spans="1:20" ht="15" x14ac:dyDescent="0.2">
      <c r="A75" s="171">
        <v>-13</v>
      </c>
      <c r="B75" s="249"/>
      <c r="C75" s="248"/>
      <c r="D75" s="248"/>
      <c r="E75" s="172"/>
      <c r="F75" s="172"/>
      <c r="G75" s="172"/>
      <c r="H75" s="172"/>
      <c r="I75" s="172">
        <f t="shared" si="0"/>
        <v>139</v>
      </c>
      <c r="J75" s="172">
        <v>141.81818181818181</v>
      </c>
      <c r="K75" s="172">
        <v>134</v>
      </c>
      <c r="L75" s="178"/>
      <c r="T75" s="88" t="s">
        <v>55</v>
      </c>
    </row>
    <row r="76" spans="1:20" ht="15" x14ac:dyDescent="0.2">
      <c r="A76" s="171">
        <v>-12</v>
      </c>
      <c r="B76" s="249"/>
      <c r="C76" s="248"/>
      <c r="D76" s="248"/>
      <c r="E76" s="172"/>
      <c r="F76" s="172"/>
      <c r="G76" s="172"/>
      <c r="H76" s="172"/>
      <c r="I76" s="172">
        <f t="shared" si="0"/>
        <v>140</v>
      </c>
      <c r="J76" s="172">
        <v>142.72727272727272</v>
      </c>
      <c r="K76" s="172">
        <v>135</v>
      </c>
      <c r="L76" s="178"/>
      <c r="T76" s="88" t="s">
        <v>56</v>
      </c>
    </row>
    <row r="77" spans="1:20" ht="15" x14ac:dyDescent="0.2">
      <c r="A77" s="171">
        <v>-11</v>
      </c>
      <c r="B77" s="249"/>
      <c r="C77" s="249"/>
      <c r="D77" s="248"/>
      <c r="E77" s="172"/>
      <c r="F77" s="172"/>
      <c r="G77" s="172"/>
      <c r="H77" s="172"/>
      <c r="I77" s="172">
        <f t="shared" si="0"/>
        <v>141</v>
      </c>
      <c r="J77" s="172">
        <v>143.63636363636363</v>
      </c>
      <c r="K77" s="172">
        <v>136</v>
      </c>
      <c r="L77" s="178"/>
      <c r="T77" s="88" t="s">
        <v>56</v>
      </c>
    </row>
    <row r="78" spans="1:20" ht="15" x14ac:dyDescent="0.2">
      <c r="A78" s="171">
        <v>-10</v>
      </c>
      <c r="B78" s="249"/>
      <c r="C78" s="249"/>
      <c r="D78" s="248"/>
      <c r="E78" s="172"/>
      <c r="F78" s="172"/>
      <c r="G78" s="172"/>
      <c r="H78" s="172"/>
      <c r="I78" s="172">
        <f t="shared" si="0"/>
        <v>142</v>
      </c>
      <c r="J78" s="172">
        <v>144.54545454545456</v>
      </c>
      <c r="K78" s="172">
        <v>137</v>
      </c>
      <c r="L78" s="178"/>
      <c r="T78" s="89" t="s">
        <v>57</v>
      </c>
    </row>
    <row r="79" spans="1:20" ht="15" x14ac:dyDescent="0.2">
      <c r="A79" s="171">
        <v>-9</v>
      </c>
      <c r="B79" s="249"/>
      <c r="C79" s="249"/>
      <c r="D79" s="248"/>
      <c r="E79" s="172"/>
      <c r="F79" s="172"/>
      <c r="G79" s="172"/>
      <c r="H79" s="172"/>
      <c r="I79" s="172">
        <f t="shared" si="0"/>
        <v>143</v>
      </c>
      <c r="J79" s="172">
        <v>145.45454545454544</v>
      </c>
      <c r="K79" s="172">
        <v>138</v>
      </c>
      <c r="L79" s="178"/>
      <c r="T79" s="89" t="s">
        <v>57</v>
      </c>
    </row>
    <row r="80" spans="1:20" ht="15" x14ac:dyDescent="0.2">
      <c r="A80" s="171">
        <v>-8</v>
      </c>
      <c r="B80" s="249"/>
      <c r="C80" s="249"/>
      <c r="D80" s="249"/>
      <c r="E80" s="172"/>
      <c r="F80" s="172"/>
      <c r="G80" s="172"/>
      <c r="H80" s="172"/>
      <c r="I80" s="172">
        <f t="shared" si="0"/>
        <v>144</v>
      </c>
      <c r="J80" s="172">
        <v>146.36363636363637</v>
      </c>
      <c r="K80" s="172">
        <v>139</v>
      </c>
      <c r="L80" s="178"/>
      <c r="T80" s="89" t="s">
        <v>57</v>
      </c>
    </row>
    <row r="81" spans="1:20" ht="15" x14ac:dyDescent="0.2">
      <c r="A81" s="171">
        <v>-7</v>
      </c>
      <c r="B81" s="249"/>
      <c r="C81" s="249"/>
      <c r="D81" s="249"/>
      <c r="E81" s="172"/>
      <c r="F81" s="172"/>
      <c r="G81" s="172"/>
      <c r="H81" s="172"/>
      <c r="I81" s="172">
        <f t="shared" si="0"/>
        <v>145</v>
      </c>
      <c r="J81" s="172">
        <v>147.27272727272728</v>
      </c>
      <c r="K81" s="172">
        <v>140</v>
      </c>
      <c r="L81" s="178"/>
      <c r="T81" s="89" t="s">
        <v>57</v>
      </c>
    </row>
    <row r="82" spans="1:20" ht="15" x14ac:dyDescent="0.2">
      <c r="A82" s="171">
        <v>-6</v>
      </c>
      <c r="B82" s="249"/>
      <c r="C82" s="249"/>
      <c r="D82" s="249"/>
      <c r="E82" s="172"/>
      <c r="F82" s="172"/>
      <c r="G82" s="172"/>
      <c r="H82" s="172"/>
      <c r="I82" s="172">
        <f t="shared" si="0"/>
        <v>146</v>
      </c>
      <c r="J82" s="172">
        <v>148.18181818181819</v>
      </c>
      <c r="K82" s="172">
        <v>141</v>
      </c>
      <c r="L82" s="178"/>
      <c r="T82" s="89" t="s">
        <v>58</v>
      </c>
    </row>
    <row r="83" spans="1:20" ht="15" x14ac:dyDescent="0.2">
      <c r="A83" s="171">
        <v>-5</v>
      </c>
      <c r="B83" s="251"/>
      <c r="C83" s="249"/>
      <c r="D83" s="249"/>
      <c r="E83" s="172"/>
      <c r="F83" s="172"/>
      <c r="G83" s="172"/>
      <c r="H83" s="172"/>
      <c r="I83" s="172">
        <f t="shared" si="0"/>
        <v>147</v>
      </c>
      <c r="J83" s="172">
        <v>149.09090909090909</v>
      </c>
      <c r="K83" s="172">
        <v>142</v>
      </c>
      <c r="L83" s="178"/>
      <c r="T83" s="89" t="s">
        <v>58</v>
      </c>
    </row>
    <row r="84" spans="1:20" ht="15" x14ac:dyDescent="0.2">
      <c r="A84" s="171">
        <v>-4</v>
      </c>
      <c r="B84" s="251"/>
      <c r="C84" s="249"/>
      <c r="D84" s="249"/>
      <c r="E84" s="172"/>
      <c r="F84" s="172"/>
      <c r="G84" s="172"/>
      <c r="H84" s="172"/>
      <c r="I84" s="172">
        <f t="shared" si="0"/>
        <v>148</v>
      </c>
      <c r="J84" s="172">
        <v>150</v>
      </c>
      <c r="K84" s="172">
        <v>143</v>
      </c>
      <c r="L84" s="178"/>
      <c r="T84" s="89" t="s">
        <v>58</v>
      </c>
    </row>
    <row r="85" spans="1:20" ht="15" x14ac:dyDescent="0.2">
      <c r="A85" s="171">
        <v>-3</v>
      </c>
      <c r="B85" s="251"/>
      <c r="C85" s="248"/>
      <c r="D85" s="249"/>
      <c r="E85" s="172"/>
      <c r="F85" s="172"/>
      <c r="G85" s="172"/>
      <c r="H85" s="172"/>
      <c r="I85" s="172">
        <f t="shared" si="0"/>
        <v>149</v>
      </c>
      <c r="J85" s="172">
        <v>150.90909090909091</v>
      </c>
      <c r="K85" s="172">
        <v>144</v>
      </c>
      <c r="L85" s="178"/>
      <c r="T85" s="89" t="s">
        <v>59</v>
      </c>
    </row>
    <row r="86" spans="1:20" ht="15" x14ac:dyDescent="0.2">
      <c r="A86" s="171">
        <v>-2</v>
      </c>
      <c r="B86" s="251"/>
      <c r="C86" s="248"/>
      <c r="D86" s="249"/>
      <c r="E86" s="172"/>
      <c r="F86" s="172"/>
      <c r="G86" s="172"/>
      <c r="H86" s="172"/>
      <c r="I86" s="172">
        <f t="shared" si="0"/>
        <v>150</v>
      </c>
      <c r="J86" s="172">
        <v>151.81818181818181</v>
      </c>
      <c r="K86" s="172">
        <v>145</v>
      </c>
      <c r="L86" s="178"/>
      <c r="T86" s="89" t="s">
        <v>59</v>
      </c>
    </row>
    <row r="87" spans="1:20" ht="15" x14ac:dyDescent="0.2">
      <c r="A87" s="171">
        <v>-1</v>
      </c>
      <c r="B87" s="251"/>
      <c r="C87" s="248"/>
      <c r="D87" s="249"/>
      <c r="E87" s="172"/>
      <c r="F87" s="172"/>
      <c r="G87" s="172"/>
      <c r="H87" s="172"/>
      <c r="I87" s="172">
        <f>I88-1</f>
        <v>151</v>
      </c>
      <c r="J87" s="172">
        <v>152.72727272727272</v>
      </c>
      <c r="K87" s="172">
        <v>146</v>
      </c>
      <c r="L87" s="178"/>
      <c r="T87" s="89" t="s">
        <v>59</v>
      </c>
    </row>
    <row r="88" spans="1:20" ht="15" x14ac:dyDescent="0.2">
      <c r="A88" s="171">
        <v>0</v>
      </c>
      <c r="B88" s="252">
        <v>141</v>
      </c>
      <c r="C88" s="252">
        <v>121</v>
      </c>
      <c r="D88" s="252">
        <v>118</v>
      </c>
      <c r="E88" s="252">
        <v>113</v>
      </c>
      <c r="F88" s="252">
        <v>110</v>
      </c>
      <c r="G88" s="252">
        <v>110</v>
      </c>
      <c r="H88" s="252">
        <v>110</v>
      </c>
      <c r="I88" s="172">
        <v>152</v>
      </c>
      <c r="J88" s="172">
        <v>153.63636363636363</v>
      </c>
      <c r="K88" s="172">
        <v>147</v>
      </c>
      <c r="L88" s="178"/>
      <c r="T88" s="89" t="s">
        <v>59</v>
      </c>
    </row>
    <row r="89" spans="1:20" ht="15" x14ac:dyDescent="0.2">
      <c r="A89" s="171">
        <v>1</v>
      </c>
      <c r="B89" s="252">
        <v>142</v>
      </c>
      <c r="C89" s="252">
        <v>122</v>
      </c>
      <c r="D89" s="252">
        <v>119</v>
      </c>
      <c r="E89" s="252">
        <v>114</v>
      </c>
      <c r="F89" s="252">
        <v>110</v>
      </c>
      <c r="G89" s="252">
        <v>110</v>
      </c>
      <c r="H89" s="252">
        <v>110</v>
      </c>
      <c r="I89" s="172">
        <v>153</v>
      </c>
      <c r="J89" s="172">
        <v>154.54545454545456</v>
      </c>
      <c r="K89" s="172">
        <v>148</v>
      </c>
      <c r="L89" s="178"/>
      <c r="M89" s="178"/>
      <c r="N89" s="178"/>
      <c r="O89" s="178"/>
      <c r="P89" s="178"/>
      <c r="T89" s="89" t="s">
        <v>59</v>
      </c>
    </row>
    <row r="90" spans="1:20" ht="15" x14ac:dyDescent="0.2">
      <c r="A90" s="171">
        <v>2</v>
      </c>
      <c r="B90" s="252">
        <v>142</v>
      </c>
      <c r="C90" s="252">
        <v>122</v>
      </c>
      <c r="D90" s="252">
        <v>119</v>
      </c>
      <c r="E90" s="252">
        <v>114</v>
      </c>
      <c r="F90" s="252">
        <v>110</v>
      </c>
      <c r="G90" s="252">
        <v>110</v>
      </c>
      <c r="H90" s="252">
        <v>110</v>
      </c>
      <c r="I90" s="172">
        <v>154</v>
      </c>
      <c r="J90" s="172">
        <v>155.45454545454544</v>
      </c>
      <c r="K90" s="172">
        <v>149</v>
      </c>
      <c r="L90" s="178"/>
      <c r="M90" s="178"/>
      <c r="N90" s="178"/>
      <c r="O90" s="178"/>
      <c r="P90" s="178"/>
      <c r="T90" s="89" t="s">
        <v>59</v>
      </c>
    </row>
    <row r="91" spans="1:20" ht="15" x14ac:dyDescent="0.2">
      <c r="A91" s="171">
        <v>3</v>
      </c>
      <c r="B91" s="252">
        <v>143</v>
      </c>
      <c r="C91" s="252">
        <v>123</v>
      </c>
      <c r="D91" s="252">
        <v>120</v>
      </c>
      <c r="E91" s="252">
        <v>115</v>
      </c>
      <c r="F91" s="252">
        <v>110</v>
      </c>
      <c r="G91" s="252">
        <v>110</v>
      </c>
      <c r="H91" s="252">
        <v>110</v>
      </c>
      <c r="I91" s="172">
        <v>155</v>
      </c>
      <c r="J91" s="172">
        <v>156.36363636363637</v>
      </c>
      <c r="K91" s="172">
        <v>150</v>
      </c>
      <c r="L91" s="178"/>
      <c r="M91" s="178"/>
      <c r="N91" s="178"/>
      <c r="O91" s="178"/>
      <c r="P91" s="178"/>
      <c r="T91" s="89" t="s">
        <v>59</v>
      </c>
    </row>
    <row r="92" spans="1:20" ht="15" x14ac:dyDescent="0.2">
      <c r="A92" s="171">
        <v>4</v>
      </c>
      <c r="B92" s="252">
        <v>143</v>
      </c>
      <c r="C92" s="252">
        <v>123</v>
      </c>
      <c r="D92" s="252">
        <v>120</v>
      </c>
      <c r="E92" s="252">
        <v>115</v>
      </c>
      <c r="F92" s="252">
        <v>110</v>
      </c>
      <c r="G92" s="252">
        <v>110</v>
      </c>
      <c r="H92" s="252">
        <v>110</v>
      </c>
      <c r="I92" s="172">
        <v>156</v>
      </c>
      <c r="J92" s="172">
        <v>157.27272727272728</v>
      </c>
      <c r="K92" s="172">
        <v>151</v>
      </c>
      <c r="L92" s="178"/>
      <c r="M92" s="178"/>
      <c r="N92" s="178"/>
      <c r="O92" s="178"/>
      <c r="P92" s="178"/>
      <c r="T92" s="89" t="s">
        <v>59</v>
      </c>
    </row>
    <row r="93" spans="1:20" ht="15" x14ac:dyDescent="0.2">
      <c r="A93" s="171">
        <v>5</v>
      </c>
      <c r="B93" s="252">
        <v>144</v>
      </c>
      <c r="C93" s="252">
        <v>124</v>
      </c>
      <c r="D93" s="252">
        <v>121</v>
      </c>
      <c r="E93" s="252">
        <v>116</v>
      </c>
      <c r="F93" s="252">
        <v>110</v>
      </c>
      <c r="G93" s="252">
        <v>110</v>
      </c>
      <c r="H93" s="252">
        <v>110</v>
      </c>
      <c r="I93" s="172">
        <v>157</v>
      </c>
      <c r="J93" s="172">
        <v>158.18181818181819</v>
      </c>
      <c r="K93" s="172">
        <v>152</v>
      </c>
      <c r="L93" s="178"/>
      <c r="M93" s="178"/>
      <c r="N93" s="178"/>
      <c r="O93" s="178"/>
      <c r="P93" s="178"/>
      <c r="T93" s="89" t="s">
        <v>59</v>
      </c>
    </row>
    <row r="94" spans="1:20" ht="15" x14ac:dyDescent="0.2">
      <c r="A94" s="171">
        <v>6</v>
      </c>
      <c r="B94" s="252">
        <v>144</v>
      </c>
      <c r="C94" s="252">
        <v>125</v>
      </c>
      <c r="D94" s="252">
        <v>122</v>
      </c>
      <c r="E94" s="252">
        <v>117</v>
      </c>
      <c r="F94" s="252">
        <v>110</v>
      </c>
      <c r="G94" s="252">
        <v>110</v>
      </c>
      <c r="H94" s="252">
        <v>110</v>
      </c>
      <c r="I94" s="172">
        <v>158</v>
      </c>
      <c r="J94" s="172">
        <v>159.09090909090909</v>
      </c>
      <c r="K94" s="172">
        <v>153</v>
      </c>
      <c r="L94" s="178"/>
      <c r="M94" s="178"/>
      <c r="N94" s="178"/>
      <c r="O94" s="178"/>
      <c r="P94" s="178"/>
      <c r="T94" s="89" t="s">
        <v>59</v>
      </c>
    </row>
    <row r="95" spans="1:20" ht="15" x14ac:dyDescent="0.2">
      <c r="A95" s="171">
        <v>7</v>
      </c>
      <c r="B95" s="252">
        <v>145</v>
      </c>
      <c r="C95" s="252">
        <v>125</v>
      </c>
      <c r="D95" s="252">
        <v>122</v>
      </c>
      <c r="E95" s="252">
        <v>117</v>
      </c>
      <c r="F95" s="252">
        <v>110</v>
      </c>
      <c r="G95" s="252">
        <v>110</v>
      </c>
      <c r="H95" s="252">
        <v>110</v>
      </c>
      <c r="I95" s="172">
        <v>159</v>
      </c>
      <c r="J95" s="172">
        <v>160</v>
      </c>
      <c r="K95" s="172">
        <v>154</v>
      </c>
      <c r="L95" s="178"/>
      <c r="M95" s="178"/>
      <c r="N95" s="178"/>
      <c r="O95" s="178"/>
      <c r="P95" s="178"/>
      <c r="T95" s="89" t="s">
        <v>59</v>
      </c>
    </row>
    <row r="96" spans="1:20" ht="15" x14ac:dyDescent="0.2">
      <c r="A96" s="171">
        <v>8</v>
      </c>
      <c r="B96" s="252">
        <v>145</v>
      </c>
      <c r="C96" s="252">
        <v>126</v>
      </c>
      <c r="D96" s="252">
        <v>123</v>
      </c>
      <c r="E96" s="252">
        <v>118</v>
      </c>
      <c r="F96" s="252">
        <v>110</v>
      </c>
      <c r="G96" s="252">
        <v>110</v>
      </c>
      <c r="H96" s="252">
        <v>110</v>
      </c>
      <c r="I96" s="172">
        <v>160</v>
      </c>
      <c r="J96" s="172">
        <v>160.90909090909091</v>
      </c>
      <c r="K96" s="172">
        <v>155</v>
      </c>
      <c r="L96" s="178"/>
      <c r="M96" s="178"/>
      <c r="N96" s="178"/>
      <c r="O96" s="178"/>
      <c r="P96" s="178"/>
      <c r="T96" s="89" t="s">
        <v>59</v>
      </c>
    </row>
    <row r="97" spans="1:20" ht="15" x14ac:dyDescent="0.2">
      <c r="A97" s="171">
        <v>9</v>
      </c>
      <c r="B97" s="252">
        <v>146</v>
      </c>
      <c r="C97" s="252">
        <v>126</v>
      </c>
      <c r="D97" s="252">
        <v>123</v>
      </c>
      <c r="E97" s="252">
        <v>118</v>
      </c>
      <c r="F97" s="252">
        <v>111</v>
      </c>
      <c r="G97" s="252">
        <v>110</v>
      </c>
      <c r="H97" s="252">
        <v>110</v>
      </c>
      <c r="I97" s="172">
        <v>161</v>
      </c>
      <c r="J97" s="172">
        <v>161.81818181818181</v>
      </c>
      <c r="K97" s="172">
        <v>156</v>
      </c>
      <c r="L97" s="178"/>
      <c r="M97" s="178"/>
      <c r="N97" s="178"/>
      <c r="O97" s="178"/>
      <c r="P97" s="178"/>
      <c r="T97" s="89" t="s">
        <v>59</v>
      </c>
    </row>
    <row r="98" spans="1:20" ht="15" x14ac:dyDescent="0.2">
      <c r="A98" s="171">
        <v>10</v>
      </c>
      <c r="B98" s="252">
        <v>146</v>
      </c>
      <c r="C98" s="252">
        <v>127</v>
      </c>
      <c r="D98" s="252">
        <v>124</v>
      </c>
      <c r="E98" s="252">
        <v>119</v>
      </c>
      <c r="F98" s="252">
        <v>112</v>
      </c>
      <c r="G98" s="252">
        <v>110</v>
      </c>
      <c r="H98" s="252">
        <v>110</v>
      </c>
      <c r="I98" s="172">
        <v>162</v>
      </c>
      <c r="J98" s="172">
        <v>162.72727272727272</v>
      </c>
      <c r="K98" s="172">
        <v>157</v>
      </c>
      <c r="L98" s="178"/>
      <c r="M98" s="178"/>
      <c r="N98" s="178"/>
      <c r="O98" s="178"/>
      <c r="P98" s="178"/>
      <c r="T98" s="89" t="s">
        <v>59</v>
      </c>
    </row>
    <row r="99" spans="1:20" ht="15" x14ac:dyDescent="0.2">
      <c r="A99" s="171">
        <v>11</v>
      </c>
      <c r="B99" s="252">
        <v>147</v>
      </c>
      <c r="C99" s="252">
        <v>128</v>
      </c>
      <c r="D99" s="252">
        <v>125</v>
      </c>
      <c r="E99" s="252">
        <v>119</v>
      </c>
      <c r="F99" s="252">
        <v>112</v>
      </c>
      <c r="G99" s="252">
        <v>110</v>
      </c>
      <c r="H99" s="252">
        <v>110</v>
      </c>
      <c r="I99" s="172">
        <v>163</v>
      </c>
      <c r="J99" s="172">
        <v>163.63636363636363</v>
      </c>
      <c r="K99" s="172">
        <v>158</v>
      </c>
      <c r="L99" s="178"/>
      <c r="M99" s="178"/>
      <c r="N99" s="178"/>
      <c r="O99" s="178"/>
      <c r="P99" s="178"/>
      <c r="T99" s="89" t="s">
        <v>59</v>
      </c>
    </row>
    <row r="100" spans="1:20" ht="15" x14ac:dyDescent="0.2">
      <c r="A100" s="171">
        <v>12</v>
      </c>
      <c r="B100" s="252">
        <v>147</v>
      </c>
      <c r="C100" s="252">
        <v>128</v>
      </c>
      <c r="D100" s="252">
        <v>125</v>
      </c>
      <c r="E100" s="252">
        <v>120</v>
      </c>
      <c r="F100" s="252">
        <v>113</v>
      </c>
      <c r="G100" s="252">
        <v>110</v>
      </c>
      <c r="H100" s="252">
        <v>110</v>
      </c>
      <c r="I100" s="172">
        <v>164</v>
      </c>
      <c r="J100" s="172">
        <v>164.54545454545456</v>
      </c>
      <c r="K100" s="172">
        <v>159</v>
      </c>
      <c r="L100" s="178"/>
      <c r="M100" s="178"/>
      <c r="N100" s="178"/>
      <c r="O100" s="178"/>
      <c r="P100" s="178"/>
      <c r="T100" s="89" t="s">
        <v>59</v>
      </c>
    </row>
    <row r="101" spans="1:20" ht="15" x14ac:dyDescent="0.2">
      <c r="A101" s="171">
        <v>13</v>
      </c>
      <c r="B101" s="252">
        <v>148</v>
      </c>
      <c r="C101" s="252">
        <v>129</v>
      </c>
      <c r="D101" s="252">
        <v>126</v>
      </c>
      <c r="E101" s="252">
        <v>120</v>
      </c>
      <c r="F101" s="252">
        <v>113</v>
      </c>
      <c r="G101" s="252">
        <v>110</v>
      </c>
      <c r="H101" s="252">
        <v>110</v>
      </c>
      <c r="I101" s="172">
        <v>165</v>
      </c>
      <c r="J101" s="172">
        <v>165.45454545454544</v>
      </c>
      <c r="K101" s="172">
        <v>160</v>
      </c>
      <c r="L101" s="178"/>
      <c r="M101" s="178"/>
      <c r="N101" s="178"/>
      <c r="O101" s="178"/>
      <c r="P101" s="178"/>
      <c r="T101" s="89" t="s">
        <v>59</v>
      </c>
    </row>
    <row r="102" spans="1:20" ht="15" x14ac:dyDescent="0.2">
      <c r="A102" s="171">
        <v>14</v>
      </c>
      <c r="B102" s="252">
        <v>148</v>
      </c>
      <c r="C102" s="252">
        <v>129</v>
      </c>
      <c r="D102" s="252">
        <v>126</v>
      </c>
      <c r="E102" s="252">
        <v>121</v>
      </c>
      <c r="F102" s="252">
        <v>114</v>
      </c>
      <c r="G102" s="252">
        <v>110</v>
      </c>
      <c r="H102" s="252">
        <v>110</v>
      </c>
      <c r="I102" s="172">
        <v>166</v>
      </c>
      <c r="J102" s="172">
        <v>166.36363636363637</v>
      </c>
      <c r="K102" s="172">
        <v>161</v>
      </c>
      <c r="L102" s="178"/>
      <c r="M102" s="178"/>
      <c r="N102" s="178"/>
      <c r="O102" s="178"/>
      <c r="P102" s="178"/>
      <c r="T102" s="89" t="s">
        <v>59</v>
      </c>
    </row>
    <row r="103" spans="1:20" ht="15" x14ac:dyDescent="0.2">
      <c r="A103" s="171">
        <v>15</v>
      </c>
      <c r="B103" s="252">
        <v>149</v>
      </c>
      <c r="C103" s="252">
        <v>130</v>
      </c>
      <c r="D103" s="252">
        <v>127</v>
      </c>
      <c r="E103" s="252">
        <v>122</v>
      </c>
      <c r="F103" s="252">
        <v>115</v>
      </c>
      <c r="G103" s="252">
        <v>111</v>
      </c>
      <c r="H103" s="252">
        <v>110</v>
      </c>
      <c r="I103" s="172">
        <v>167</v>
      </c>
      <c r="J103" s="172">
        <v>167.27272727272728</v>
      </c>
      <c r="K103" s="172">
        <v>162</v>
      </c>
      <c r="L103" s="178"/>
      <c r="M103" s="178"/>
      <c r="N103" s="178"/>
      <c r="O103" s="178"/>
      <c r="P103" s="178"/>
      <c r="T103" s="89" t="s">
        <v>59</v>
      </c>
    </row>
    <row r="104" spans="1:20" ht="15" x14ac:dyDescent="0.2">
      <c r="A104" s="171">
        <v>16</v>
      </c>
      <c r="B104" s="252">
        <v>149</v>
      </c>
      <c r="C104" s="252">
        <v>131</v>
      </c>
      <c r="D104" s="252">
        <v>128</v>
      </c>
      <c r="E104" s="252">
        <v>122</v>
      </c>
      <c r="F104" s="252">
        <v>115</v>
      </c>
      <c r="G104" s="252">
        <v>112</v>
      </c>
      <c r="H104" s="252">
        <v>110</v>
      </c>
      <c r="I104" s="172">
        <v>168</v>
      </c>
      <c r="J104" s="172">
        <v>168.18181818181819</v>
      </c>
      <c r="K104" s="172">
        <v>163</v>
      </c>
      <c r="L104" s="178"/>
      <c r="M104" s="178"/>
      <c r="N104" s="178"/>
      <c r="O104" s="178"/>
      <c r="P104" s="178"/>
      <c r="T104" s="89"/>
    </row>
    <row r="105" spans="1:20" ht="15" x14ac:dyDescent="0.2">
      <c r="A105" s="171">
        <v>17</v>
      </c>
      <c r="B105" s="252">
        <v>150</v>
      </c>
      <c r="C105" s="252">
        <v>131</v>
      </c>
      <c r="D105" s="252">
        <v>128</v>
      </c>
      <c r="E105" s="252">
        <v>123</v>
      </c>
      <c r="F105" s="252">
        <v>116</v>
      </c>
      <c r="G105" s="252">
        <v>112</v>
      </c>
      <c r="H105" s="252">
        <v>110</v>
      </c>
      <c r="I105" s="172">
        <v>169</v>
      </c>
      <c r="J105" s="172">
        <v>169.09090909090909</v>
      </c>
      <c r="K105" s="172">
        <v>164</v>
      </c>
      <c r="L105" s="178"/>
      <c r="M105" s="178"/>
      <c r="N105" s="312" t="s">
        <v>68</v>
      </c>
      <c r="O105" s="178"/>
      <c r="P105" s="178"/>
      <c r="T105" s="89"/>
    </row>
    <row r="106" spans="1:20" ht="15.75" customHeight="1" x14ac:dyDescent="0.2">
      <c r="A106" s="171">
        <v>18</v>
      </c>
      <c r="B106" s="252">
        <v>151</v>
      </c>
      <c r="C106" s="252">
        <v>132</v>
      </c>
      <c r="D106" s="252">
        <v>129</v>
      </c>
      <c r="E106" s="252">
        <v>123</v>
      </c>
      <c r="F106" s="252">
        <v>116</v>
      </c>
      <c r="G106" s="252">
        <v>113</v>
      </c>
      <c r="H106" s="252">
        <v>110</v>
      </c>
      <c r="I106" s="175">
        <v>170</v>
      </c>
      <c r="J106" s="175">
        <v>170</v>
      </c>
      <c r="K106" s="172">
        <v>165</v>
      </c>
      <c r="L106" s="178"/>
      <c r="M106" s="178"/>
      <c r="N106" s="312"/>
      <c r="O106" s="178"/>
      <c r="P106" s="178"/>
      <c r="T106" s="89"/>
    </row>
    <row r="107" spans="1:20" ht="15" x14ac:dyDescent="0.2">
      <c r="A107" s="171">
        <v>19</v>
      </c>
      <c r="B107" s="252">
        <v>151</v>
      </c>
      <c r="C107" s="252">
        <v>132</v>
      </c>
      <c r="D107" s="252">
        <v>129</v>
      </c>
      <c r="E107" s="252">
        <v>124</v>
      </c>
      <c r="F107" s="252">
        <v>117</v>
      </c>
      <c r="G107" s="252">
        <v>113</v>
      </c>
      <c r="H107" s="252">
        <v>110</v>
      </c>
      <c r="I107" s="175">
        <v>171</v>
      </c>
      <c r="J107" s="175">
        <v>170.90909090909091</v>
      </c>
      <c r="K107" s="172">
        <v>166</v>
      </c>
      <c r="L107" s="178"/>
      <c r="M107" s="178"/>
      <c r="N107" s="178"/>
      <c r="O107" s="178"/>
      <c r="P107" s="178"/>
      <c r="T107" s="89"/>
    </row>
    <row r="108" spans="1:20" ht="15" x14ac:dyDescent="0.2">
      <c r="A108" s="171">
        <v>20</v>
      </c>
      <c r="B108" s="252">
        <v>152</v>
      </c>
      <c r="C108" s="252">
        <v>133</v>
      </c>
      <c r="D108" s="252">
        <v>130</v>
      </c>
      <c r="E108" s="252">
        <v>124</v>
      </c>
      <c r="F108" s="252">
        <v>118</v>
      </c>
      <c r="G108" s="252">
        <v>114</v>
      </c>
      <c r="H108" s="252">
        <v>110</v>
      </c>
      <c r="I108" s="175">
        <v>172</v>
      </c>
      <c r="J108" s="175">
        <v>171.81818181818181</v>
      </c>
      <c r="K108" s="172">
        <v>167</v>
      </c>
      <c r="L108" s="178"/>
      <c r="M108" s="178"/>
      <c r="N108" s="178"/>
      <c r="O108" s="178"/>
      <c r="P108" s="178"/>
      <c r="T108" s="89"/>
    </row>
    <row r="109" spans="1:20" ht="15" x14ac:dyDescent="0.2">
      <c r="A109" s="171">
        <v>21</v>
      </c>
      <c r="B109" s="252">
        <v>152</v>
      </c>
      <c r="C109" s="252">
        <v>133</v>
      </c>
      <c r="D109" s="252">
        <v>131</v>
      </c>
      <c r="E109" s="252">
        <v>125</v>
      </c>
      <c r="F109" s="252">
        <v>118</v>
      </c>
      <c r="G109" s="252">
        <v>114</v>
      </c>
      <c r="H109" s="252">
        <v>110</v>
      </c>
      <c r="I109" s="175">
        <v>173</v>
      </c>
      <c r="J109" s="175">
        <v>172.72727272727272</v>
      </c>
      <c r="K109" s="172">
        <v>168</v>
      </c>
      <c r="L109" s="178"/>
      <c r="M109" s="178"/>
      <c r="N109" s="178"/>
      <c r="O109" s="178"/>
      <c r="P109" s="178"/>
      <c r="T109" s="89"/>
    </row>
    <row r="110" spans="1:20" ht="15.75" thickBot="1" x14ac:dyDescent="0.25">
      <c r="A110" s="171">
        <v>22</v>
      </c>
      <c r="B110" s="252">
        <v>153</v>
      </c>
      <c r="C110" s="252">
        <v>134</v>
      </c>
      <c r="D110" s="252">
        <v>131</v>
      </c>
      <c r="E110" s="252">
        <v>125</v>
      </c>
      <c r="F110" s="252">
        <v>119</v>
      </c>
      <c r="G110" s="252">
        <v>115</v>
      </c>
      <c r="H110" s="252">
        <v>110</v>
      </c>
      <c r="I110" s="173">
        <v>174</v>
      </c>
      <c r="J110" s="173">
        <v>173.63636363636363</v>
      </c>
      <c r="K110" s="172">
        <v>169</v>
      </c>
      <c r="L110" s="178"/>
      <c r="M110" s="178"/>
      <c r="N110" s="178"/>
      <c r="O110" s="178"/>
      <c r="P110" s="178"/>
      <c r="T110" s="89"/>
    </row>
    <row r="111" spans="1:20" ht="15" x14ac:dyDescent="0.2">
      <c r="A111" s="171">
        <v>23</v>
      </c>
      <c r="B111" s="252">
        <v>153</v>
      </c>
      <c r="C111" s="252">
        <v>135</v>
      </c>
      <c r="D111" s="252">
        <v>132</v>
      </c>
      <c r="E111" s="252">
        <v>126</v>
      </c>
      <c r="F111" s="252">
        <v>119</v>
      </c>
      <c r="G111" s="252">
        <v>115</v>
      </c>
      <c r="H111" s="252">
        <v>110</v>
      </c>
      <c r="I111" s="175">
        <v>175</v>
      </c>
      <c r="J111" s="175">
        <v>174.54545454545456</v>
      </c>
      <c r="K111" s="175">
        <v>170</v>
      </c>
      <c r="L111" s="178"/>
      <c r="M111" s="178"/>
      <c r="N111" s="178"/>
      <c r="O111" s="178"/>
      <c r="P111" s="178"/>
      <c r="T111" s="89"/>
    </row>
    <row r="112" spans="1:20" ht="15" x14ac:dyDescent="0.2">
      <c r="A112" s="171">
        <v>24</v>
      </c>
      <c r="B112" s="252">
        <v>154</v>
      </c>
      <c r="C112" s="252">
        <v>135</v>
      </c>
      <c r="D112" s="252">
        <v>132</v>
      </c>
      <c r="E112" s="252">
        <v>127</v>
      </c>
      <c r="F112" s="252">
        <v>120</v>
      </c>
      <c r="G112" s="252">
        <v>116</v>
      </c>
      <c r="H112" s="252">
        <v>110</v>
      </c>
      <c r="I112" s="175">
        <v>177</v>
      </c>
      <c r="J112" s="175">
        <v>175.45454545454544</v>
      </c>
      <c r="K112" s="175">
        <v>171</v>
      </c>
      <c r="L112" s="178"/>
      <c r="M112" s="178"/>
      <c r="N112" s="178"/>
      <c r="O112" s="178"/>
      <c r="P112" s="178"/>
      <c r="T112" s="89"/>
    </row>
    <row r="113" spans="1:20" ht="15" x14ac:dyDescent="0.2">
      <c r="A113" s="171">
        <v>25</v>
      </c>
      <c r="B113" s="252">
        <v>154</v>
      </c>
      <c r="C113" s="252">
        <v>136</v>
      </c>
      <c r="D113" s="252">
        <v>133</v>
      </c>
      <c r="E113" s="252">
        <v>127</v>
      </c>
      <c r="F113" s="252">
        <v>120</v>
      </c>
      <c r="G113" s="252">
        <v>117</v>
      </c>
      <c r="H113" s="252">
        <v>110</v>
      </c>
      <c r="I113" s="175">
        <v>178</v>
      </c>
      <c r="J113" s="175">
        <v>176.36363636363637</v>
      </c>
      <c r="K113" s="175">
        <v>172</v>
      </c>
      <c r="L113" s="178"/>
      <c r="M113" s="178"/>
      <c r="N113" s="178"/>
      <c r="O113" s="182"/>
      <c r="P113" s="182"/>
      <c r="T113" s="89"/>
    </row>
    <row r="114" spans="1:20" ht="15" x14ac:dyDescent="0.2">
      <c r="A114" s="171">
        <v>26</v>
      </c>
      <c r="B114" s="252">
        <v>155</v>
      </c>
      <c r="C114" s="252">
        <v>136</v>
      </c>
      <c r="D114" s="252">
        <v>133</v>
      </c>
      <c r="E114" s="252">
        <v>128</v>
      </c>
      <c r="F114" s="252">
        <v>121</v>
      </c>
      <c r="G114" s="252">
        <v>117</v>
      </c>
      <c r="H114" s="252">
        <v>110</v>
      </c>
      <c r="I114" s="175">
        <v>179</v>
      </c>
      <c r="J114" s="175">
        <v>177.27272727272728</v>
      </c>
      <c r="K114" s="175">
        <v>173</v>
      </c>
      <c r="L114" s="178"/>
      <c r="M114" s="178"/>
      <c r="N114" s="178"/>
      <c r="O114" s="182"/>
      <c r="P114" s="178"/>
      <c r="T114" s="89"/>
    </row>
    <row r="115" spans="1:20" ht="15.75" thickBot="1" x14ac:dyDescent="0.25">
      <c r="A115" s="171">
        <v>27</v>
      </c>
      <c r="B115" s="252">
        <v>155</v>
      </c>
      <c r="C115" s="252">
        <v>137</v>
      </c>
      <c r="D115" s="252">
        <v>134</v>
      </c>
      <c r="E115" s="252">
        <v>128</v>
      </c>
      <c r="F115" s="252">
        <v>122</v>
      </c>
      <c r="G115" s="252">
        <v>118</v>
      </c>
      <c r="H115" s="252">
        <v>110</v>
      </c>
      <c r="I115" s="174">
        <v>180</v>
      </c>
      <c r="J115" s="175">
        <v>178.18181818181819</v>
      </c>
      <c r="K115" s="173">
        <v>174</v>
      </c>
      <c r="L115" s="85"/>
      <c r="M115" s="85"/>
      <c r="N115" s="85"/>
      <c r="O115" s="85"/>
      <c r="P115" s="87"/>
      <c r="T115" s="89"/>
    </row>
    <row r="116" spans="1:20" ht="15" x14ac:dyDescent="0.2">
      <c r="A116" s="171">
        <v>28</v>
      </c>
      <c r="B116" s="252">
        <v>156</v>
      </c>
      <c r="C116" s="252">
        <v>138</v>
      </c>
      <c r="D116" s="252">
        <v>135</v>
      </c>
      <c r="E116" s="252">
        <v>129</v>
      </c>
      <c r="F116" s="252">
        <v>122</v>
      </c>
      <c r="G116" s="252">
        <v>118</v>
      </c>
      <c r="H116" s="252">
        <v>110</v>
      </c>
      <c r="I116" s="174">
        <v>181</v>
      </c>
      <c r="J116" s="175">
        <v>178</v>
      </c>
      <c r="K116" s="175">
        <v>175.45454545454544</v>
      </c>
      <c r="L116" s="182"/>
      <c r="M116" s="182"/>
      <c r="N116" s="182"/>
      <c r="O116" s="182"/>
      <c r="P116" s="178"/>
      <c r="T116" s="89"/>
    </row>
    <row r="117" spans="1:20" ht="15" x14ac:dyDescent="0.2">
      <c r="A117" s="171">
        <v>29</v>
      </c>
      <c r="B117" s="252">
        <v>156</v>
      </c>
      <c r="C117" s="252">
        <v>138</v>
      </c>
      <c r="D117" s="252">
        <v>135</v>
      </c>
      <c r="E117" s="252">
        <v>129</v>
      </c>
      <c r="F117" s="252">
        <v>123</v>
      </c>
      <c r="G117" s="252">
        <v>119</v>
      </c>
      <c r="H117" s="252">
        <v>110</v>
      </c>
      <c r="I117" s="174">
        <v>182</v>
      </c>
      <c r="J117" s="175">
        <v>179</v>
      </c>
      <c r="K117" s="175">
        <v>175</v>
      </c>
      <c r="L117" s="182"/>
      <c r="M117" s="182"/>
      <c r="N117" s="313" t="s">
        <v>69</v>
      </c>
      <c r="O117" s="178"/>
      <c r="P117" s="182"/>
      <c r="T117" s="89"/>
    </row>
    <row r="118" spans="1:20" ht="15" customHeight="1" x14ac:dyDescent="0.2">
      <c r="A118" s="171">
        <v>30</v>
      </c>
      <c r="B118" s="252">
        <v>157</v>
      </c>
      <c r="C118" s="252">
        <v>139</v>
      </c>
      <c r="D118" s="252">
        <v>136</v>
      </c>
      <c r="E118" s="252">
        <v>130</v>
      </c>
      <c r="F118" s="252">
        <v>123</v>
      </c>
      <c r="G118" s="252">
        <v>119</v>
      </c>
      <c r="H118" s="252">
        <v>110</v>
      </c>
      <c r="I118" s="174">
        <v>183</v>
      </c>
      <c r="J118" s="174">
        <v>180</v>
      </c>
      <c r="K118" s="175">
        <v>176</v>
      </c>
      <c r="L118" s="182"/>
      <c r="M118" s="182"/>
      <c r="N118" s="313"/>
      <c r="O118" s="178"/>
      <c r="P118" s="178"/>
      <c r="T118" s="89"/>
    </row>
    <row r="119" spans="1:20" ht="15" x14ac:dyDescent="0.2">
      <c r="A119" s="171">
        <v>31</v>
      </c>
      <c r="B119" s="252">
        <v>157</v>
      </c>
      <c r="C119" s="252">
        <v>139</v>
      </c>
      <c r="D119" s="252">
        <v>136</v>
      </c>
      <c r="E119" s="252">
        <v>130</v>
      </c>
      <c r="F119" s="252">
        <v>124</v>
      </c>
      <c r="G119" s="252">
        <v>120</v>
      </c>
      <c r="H119" s="252">
        <v>110</v>
      </c>
      <c r="I119" s="174">
        <v>184</v>
      </c>
      <c r="J119" s="174">
        <v>181</v>
      </c>
      <c r="K119" s="175">
        <v>177</v>
      </c>
      <c r="L119" s="182"/>
      <c r="M119" s="182"/>
      <c r="N119" s="313"/>
      <c r="O119" s="182"/>
      <c r="P119" s="178"/>
    </row>
    <row r="120" spans="1:20" ht="15" x14ac:dyDescent="0.2">
      <c r="A120" s="171">
        <v>32</v>
      </c>
      <c r="B120" s="252">
        <v>158</v>
      </c>
      <c r="C120" s="252">
        <v>140</v>
      </c>
      <c r="D120" s="252">
        <v>137</v>
      </c>
      <c r="E120" s="252">
        <v>131</v>
      </c>
      <c r="F120" s="252">
        <v>125</v>
      </c>
      <c r="G120" s="252">
        <v>120</v>
      </c>
      <c r="H120" s="252">
        <v>110</v>
      </c>
      <c r="I120" s="174">
        <v>185</v>
      </c>
      <c r="J120" s="174">
        <v>181</v>
      </c>
      <c r="K120" s="175">
        <v>178</v>
      </c>
      <c r="L120" s="182"/>
      <c r="M120" s="182"/>
      <c r="N120" s="182"/>
      <c r="O120" s="182"/>
      <c r="P120" s="178"/>
    </row>
    <row r="121" spans="1:20" ht="15" x14ac:dyDescent="0.2">
      <c r="A121" s="171">
        <v>33</v>
      </c>
      <c r="B121" s="252">
        <v>158</v>
      </c>
      <c r="C121" s="252">
        <v>141</v>
      </c>
      <c r="D121" s="252">
        <v>138</v>
      </c>
      <c r="E121" s="252">
        <v>132</v>
      </c>
      <c r="F121" s="252">
        <v>125</v>
      </c>
      <c r="G121" s="252">
        <v>121</v>
      </c>
      <c r="H121" s="252">
        <v>110</v>
      </c>
      <c r="I121" s="174">
        <v>186</v>
      </c>
      <c r="J121" s="174">
        <v>182</v>
      </c>
      <c r="K121" s="175">
        <v>179</v>
      </c>
      <c r="L121" s="182"/>
      <c r="M121" s="182"/>
      <c r="N121" s="182"/>
      <c r="O121" s="178"/>
      <c r="P121" s="182"/>
    </row>
    <row r="122" spans="1:20" ht="15" x14ac:dyDescent="0.2">
      <c r="A122" s="171">
        <v>34</v>
      </c>
      <c r="B122" s="252">
        <v>159</v>
      </c>
      <c r="C122" s="252">
        <v>141</v>
      </c>
      <c r="D122" s="252">
        <v>138</v>
      </c>
      <c r="E122" s="252">
        <v>132</v>
      </c>
      <c r="F122" s="252">
        <v>126</v>
      </c>
      <c r="G122" s="252">
        <v>122</v>
      </c>
      <c r="H122" s="252">
        <v>110</v>
      </c>
      <c r="I122" s="176">
        <v>187</v>
      </c>
      <c r="J122" s="174">
        <v>183</v>
      </c>
      <c r="K122" s="174">
        <v>180</v>
      </c>
      <c r="L122" s="182"/>
      <c r="M122" s="182"/>
      <c r="N122" s="182"/>
      <c r="O122" s="178"/>
      <c r="P122" s="178"/>
    </row>
    <row r="123" spans="1:20" ht="15" x14ac:dyDescent="0.2">
      <c r="A123" s="171">
        <v>35</v>
      </c>
      <c r="B123" s="252">
        <v>159</v>
      </c>
      <c r="C123" s="252">
        <v>142</v>
      </c>
      <c r="D123" s="252">
        <v>139</v>
      </c>
      <c r="E123" s="252">
        <v>133</v>
      </c>
      <c r="F123" s="252">
        <v>126</v>
      </c>
      <c r="G123" s="252">
        <v>122</v>
      </c>
      <c r="H123" s="252">
        <v>110</v>
      </c>
      <c r="I123" s="176">
        <v>188</v>
      </c>
      <c r="J123" s="174">
        <v>183</v>
      </c>
      <c r="K123" s="174">
        <v>181</v>
      </c>
      <c r="L123" s="182"/>
      <c r="M123" s="182"/>
      <c r="N123" s="182"/>
      <c r="O123" s="182"/>
      <c r="P123" s="182"/>
    </row>
    <row r="124" spans="1:20" ht="15" x14ac:dyDescent="0.2">
      <c r="A124" s="171">
        <v>36</v>
      </c>
      <c r="B124" s="252">
        <v>160</v>
      </c>
      <c r="C124" s="252">
        <v>142</v>
      </c>
      <c r="D124" s="252">
        <v>139</v>
      </c>
      <c r="E124" s="252">
        <v>133</v>
      </c>
      <c r="F124" s="252">
        <v>127</v>
      </c>
      <c r="G124" s="252">
        <v>123</v>
      </c>
      <c r="H124" s="252">
        <v>110</v>
      </c>
      <c r="I124" s="176">
        <v>189</v>
      </c>
      <c r="J124" s="174">
        <v>184</v>
      </c>
      <c r="K124" s="174">
        <v>182</v>
      </c>
      <c r="L124" s="182"/>
      <c r="M124" s="182"/>
      <c r="N124" s="182"/>
      <c r="O124" s="182"/>
      <c r="P124" s="182"/>
    </row>
    <row r="125" spans="1:20" ht="15" x14ac:dyDescent="0.2">
      <c r="A125" s="171">
        <v>37</v>
      </c>
      <c r="B125" s="252">
        <v>160</v>
      </c>
      <c r="C125" s="252">
        <v>143</v>
      </c>
      <c r="D125" s="252">
        <v>140</v>
      </c>
      <c r="E125" s="252">
        <v>134</v>
      </c>
      <c r="F125" s="252">
        <v>128</v>
      </c>
      <c r="G125" s="252">
        <v>123</v>
      </c>
      <c r="H125" s="252">
        <v>111</v>
      </c>
      <c r="I125" s="176">
        <v>190</v>
      </c>
      <c r="J125" s="174">
        <v>185</v>
      </c>
      <c r="K125" s="174">
        <v>183</v>
      </c>
      <c r="L125" s="182"/>
      <c r="M125" s="182"/>
      <c r="N125" s="182"/>
      <c r="O125" s="182"/>
      <c r="P125" s="182"/>
    </row>
    <row r="126" spans="1:20" ht="15.75" thickBot="1" x14ac:dyDescent="0.25">
      <c r="A126" s="171">
        <v>38</v>
      </c>
      <c r="B126" s="252">
        <v>161</v>
      </c>
      <c r="C126" s="252">
        <v>144</v>
      </c>
      <c r="D126" s="252">
        <v>141</v>
      </c>
      <c r="E126" s="252">
        <v>134</v>
      </c>
      <c r="F126" s="252">
        <v>128</v>
      </c>
      <c r="G126" s="252">
        <v>124</v>
      </c>
      <c r="H126" s="252">
        <v>112</v>
      </c>
      <c r="I126" s="177">
        <v>192</v>
      </c>
      <c r="J126" s="174">
        <v>185</v>
      </c>
      <c r="K126" s="174">
        <v>184</v>
      </c>
      <c r="L126" s="182"/>
      <c r="M126" s="182"/>
      <c r="N126" s="182"/>
      <c r="O126" s="182"/>
      <c r="P126" s="182"/>
    </row>
    <row r="127" spans="1:20" ht="15" x14ac:dyDescent="0.2">
      <c r="A127" s="171">
        <v>39</v>
      </c>
      <c r="B127" s="252">
        <v>161</v>
      </c>
      <c r="C127" s="252">
        <v>144</v>
      </c>
      <c r="D127" s="252">
        <v>141</v>
      </c>
      <c r="E127" s="252">
        <v>135</v>
      </c>
      <c r="F127" s="252">
        <v>129</v>
      </c>
      <c r="G127" s="252">
        <v>124</v>
      </c>
      <c r="H127" s="252">
        <v>112</v>
      </c>
      <c r="I127" s="176">
        <v>193</v>
      </c>
      <c r="J127" s="174">
        <v>186</v>
      </c>
      <c r="K127" s="174">
        <v>184</v>
      </c>
      <c r="L127" s="182"/>
      <c r="M127" s="182"/>
      <c r="N127" s="182"/>
      <c r="O127" s="182"/>
      <c r="P127" s="182"/>
    </row>
    <row r="128" spans="1:20" ht="15" x14ac:dyDescent="0.2">
      <c r="A128" s="171">
        <v>40</v>
      </c>
      <c r="B128" s="252">
        <v>162</v>
      </c>
      <c r="C128" s="252">
        <v>145</v>
      </c>
      <c r="D128" s="252">
        <v>142</v>
      </c>
      <c r="E128" s="252">
        <v>136</v>
      </c>
      <c r="F128" s="252">
        <v>129</v>
      </c>
      <c r="G128" s="252">
        <v>125</v>
      </c>
      <c r="H128" s="252">
        <v>113</v>
      </c>
      <c r="I128" s="176">
        <v>194</v>
      </c>
      <c r="J128" s="176">
        <v>187</v>
      </c>
      <c r="K128" s="174">
        <v>185</v>
      </c>
      <c r="L128" s="182"/>
      <c r="M128" s="182"/>
      <c r="N128" s="182"/>
      <c r="O128" s="182"/>
      <c r="P128" s="182"/>
    </row>
    <row r="129" spans="1:16" ht="15" x14ac:dyDescent="0.2">
      <c r="A129" s="171">
        <v>41</v>
      </c>
      <c r="B129" s="252">
        <v>162</v>
      </c>
      <c r="C129" s="252">
        <v>145</v>
      </c>
      <c r="D129" s="252">
        <v>142</v>
      </c>
      <c r="E129" s="252">
        <v>136</v>
      </c>
      <c r="F129" s="252">
        <v>130</v>
      </c>
      <c r="G129" s="252">
        <v>125</v>
      </c>
      <c r="H129" s="252">
        <v>114</v>
      </c>
      <c r="I129" s="176">
        <v>195</v>
      </c>
      <c r="J129" s="176">
        <v>188</v>
      </c>
      <c r="K129" s="174">
        <v>186</v>
      </c>
      <c r="L129" s="182"/>
      <c r="M129" s="182"/>
      <c r="N129" s="182"/>
      <c r="O129" s="182"/>
      <c r="P129" s="182"/>
    </row>
    <row r="130" spans="1:16" ht="15" x14ac:dyDescent="0.2">
      <c r="A130" s="171">
        <v>42</v>
      </c>
      <c r="B130" s="252">
        <v>163</v>
      </c>
      <c r="C130" s="252">
        <v>146</v>
      </c>
      <c r="D130" s="252">
        <v>143</v>
      </c>
      <c r="E130" s="252">
        <v>137</v>
      </c>
      <c r="F130" s="252">
        <v>131</v>
      </c>
      <c r="G130" s="252">
        <v>126</v>
      </c>
      <c r="H130" s="252">
        <v>114</v>
      </c>
      <c r="I130" s="243">
        <v>196.36363636363637</v>
      </c>
      <c r="J130" s="176">
        <v>189</v>
      </c>
      <c r="K130" s="176">
        <v>187</v>
      </c>
      <c r="L130" s="182"/>
      <c r="M130" s="182"/>
      <c r="N130" s="182"/>
      <c r="O130" s="182"/>
      <c r="P130" s="182"/>
    </row>
    <row r="131" spans="1:16" ht="15" x14ac:dyDescent="0.2">
      <c r="A131" s="171">
        <v>43</v>
      </c>
      <c r="B131" s="252">
        <v>163</v>
      </c>
      <c r="C131" s="252">
        <v>146</v>
      </c>
      <c r="D131" s="252">
        <v>144</v>
      </c>
      <c r="E131" s="252">
        <v>137</v>
      </c>
      <c r="F131" s="252">
        <v>131</v>
      </c>
      <c r="G131" s="252">
        <v>127</v>
      </c>
      <c r="H131" s="252">
        <v>115</v>
      </c>
      <c r="I131" s="243">
        <v>197.27272727272728</v>
      </c>
      <c r="J131" s="176">
        <v>190</v>
      </c>
      <c r="K131" s="176">
        <v>188</v>
      </c>
      <c r="L131" s="182"/>
      <c r="M131" s="182"/>
      <c r="N131" s="182"/>
      <c r="O131" s="182"/>
      <c r="P131" s="182"/>
    </row>
    <row r="132" spans="1:16" ht="15" x14ac:dyDescent="0.2">
      <c r="A132" s="171">
        <v>44</v>
      </c>
      <c r="B132" s="252">
        <v>164</v>
      </c>
      <c r="C132" s="252">
        <v>147</v>
      </c>
      <c r="D132" s="252">
        <v>144</v>
      </c>
      <c r="E132" s="252">
        <v>138</v>
      </c>
      <c r="F132" s="252">
        <v>132</v>
      </c>
      <c r="G132" s="252">
        <v>127</v>
      </c>
      <c r="H132" s="252">
        <v>116</v>
      </c>
      <c r="I132" s="243">
        <v>198.18181818181819</v>
      </c>
      <c r="J132" s="176">
        <v>191</v>
      </c>
      <c r="K132" s="176">
        <v>189</v>
      </c>
      <c r="L132" s="185"/>
      <c r="M132" s="182"/>
      <c r="N132" s="182"/>
      <c r="O132" s="182"/>
      <c r="P132" s="182"/>
    </row>
    <row r="133" spans="1:16" ht="15.75" thickBot="1" x14ac:dyDescent="0.25">
      <c r="A133" s="171">
        <v>45</v>
      </c>
      <c r="B133" s="252">
        <v>164</v>
      </c>
      <c r="C133" s="252">
        <v>148</v>
      </c>
      <c r="D133" s="252">
        <v>145</v>
      </c>
      <c r="E133" s="252">
        <v>138</v>
      </c>
      <c r="F133" s="252">
        <v>132</v>
      </c>
      <c r="G133" s="252">
        <v>128</v>
      </c>
      <c r="H133" s="252">
        <v>116</v>
      </c>
      <c r="I133" s="243">
        <v>200</v>
      </c>
      <c r="J133" s="177">
        <v>192</v>
      </c>
      <c r="K133" s="176">
        <v>190</v>
      </c>
      <c r="L133" s="182"/>
      <c r="M133" s="185"/>
      <c r="N133" s="182"/>
      <c r="O133" s="182"/>
      <c r="P133" s="182"/>
    </row>
    <row r="134" spans="1:16" ht="15.75" thickBot="1" x14ac:dyDescent="0.25">
      <c r="A134" s="171">
        <v>46</v>
      </c>
      <c r="B134" s="252">
        <v>165</v>
      </c>
      <c r="C134" s="252">
        <v>148</v>
      </c>
      <c r="D134" s="252">
        <v>145</v>
      </c>
      <c r="E134" s="252">
        <v>139</v>
      </c>
      <c r="F134" s="252">
        <v>133</v>
      </c>
      <c r="G134" s="252">
        <v>128</v>
      </c>
      <c r="H134" s="252">
        <v>117</v>
      </c>
      <c r="I134" s="244">
        <v>201</v>
      </c>
      <c r="J134" s="176">
        <v>193</v>
      </c>
      <c r="K134" s="176">
        <v>191</v>
      </c>
      <c r="L134" s="185"/>
      <c r="M134" s="182"/>
      <c r="N134" s="182"/>
      <c r="O134" s="182"/>
      <c r="P134" s="182"/>
    </row>
    <row r="135" spans="1:16" ht="15" x14ac:dyDescent="0.2">
      <c r="A135" s="171">
        <v>47</v>
      </c>
      <c r="B135" s="252">
        <v>165</v>
      </c>
      <c r="C135" s="252">
        <v>149</v>
      </c>
      <c r="D135" s="252">
        <v>146</v>
      </c>
      <c r="E135" s="252">
        <v>139</v>
      </c>
      <c r="F135" s="252">
        <v>133</v>
      </c>
      <c r="G135" s="252">
        <v>129</v>
      </c>
      <c r="H135" s="252">
        <v>117</v>
      </c>
      <c r="I135" s="243">
        <v>203</v>
      </c>
      <c r="J135" s="176">
        <v>194</v>
      </c>
      <c r="K135" s="176">
        <v>192</v>
      </c>
      <c r="L135" s="185"/>
      <c r="M135" s="185"/>
      <c r="N135" s="182"/>
      <c r="O135" s="182"/>
      <c r="P135" s="182"/>
    </row>
    <row r="136" spans="1:16" ht="15.75" thickBot="1" x14ac:dyDescent="0.25">
      <c r="A136" s="171">
        <v>48</v>
      </c>
      <c r="B136" s="252">
        <v>166</v>
      </c>
      <c r="C136" s="252">
        <v>149</v>
      </c>
      <c r="D136" s="252">
        <v>146</v>
      </c>
      <c r="E136" s="252">
        <v>140</v>
      </c>
      <c r="F136" s="252">
        <v>134</v>
      </c>
      <c r="G136" s="252">
        <v>129</v>
      </c>
      <c r="H136" s="252">
        <v>118</v>
      </c>
      <c r="I136" s="180">
        <v>204</v>
      </c>
      <c r="J136" s="176">
        <v>195</v>
      </c>
      <c r="K136" s="177">
        <v>192</v>
      </c>
      <c r="L136" s="87"/>
      <c r="M136" s="87"/>
      <c r="N136" s="87"/>
      <c r="O136" s="87"/>
      <c r="P136" s="186"/>
    </row>
    <row r="137" spans="1:16" ht="15" x14ac:dyDescent="0.2">
      <c r="A137" s="171">
        <v>49</v>
      </c>
      <c r="B137" s="252">
        <v>166</v>
      </c>
      <c r="C137" s="252">
        <v>150</v>
      </c>
      <c r="D137" s="252">
        <v>147</v>
      </c>
      <c r="E137" s="252">
        <v>141</v>
      </c>
      <c r="F137" s="252">
        <v>135</v>
      </c>
      <c r="G137" s="252">
        <v>130</v>
      </c>
      <c r="H137" s="252">
        <v>119</v>
      </c>
      <c r="I137" s="180">
        <v>205</v>
      </c>
      <c r="J137" s="243">
        <v>196</v>
      </c>
      <c r="K137" s="176">
        <v>193</v>
      </c>
      <c r="L137" s="185"/>
      <c r="M137" s="185"/>
      <c r="N137" s="245"/>
      <c r="O137" s="185"/>
      <c r="P137" s="182"/>
    </row>
    <row r="138" spans="1:16" ht="15" customHeight="1" x14ac:dyDescent="0.2">
      <c r="A138" s="171">
        <v>50</v>
      </c>
      <c r="B138" s="252">
        <v>167</v>
      </c>
      <c r="C138" s="252">
        <v>151</v>
      </c>
      <c r="D138" s="252">
        <v>148</v>
      </c>
      <c r="E138" s="252">
        <v>141</v>
      </c>
      <c r="F138" s="252">
        <v>135</v>
      </c>
      <c r="G138" s="252">
        <v>130</v>
      </c>
      <c r="H138" s="252">
        <v>119</v>
      </c>
      <c r="I138" s="180">
        <v>206</v>
      </c>
      <c r="J138" s="243">
        <v>197</v>
      </c>
      <c r="K138" s="176">
        <v>194</v>
      </c>
      <c r="L138" s="185"/>
      <c r="M138" s="185"/>
      <c r="N138" s="245"/>
      <c r="O138" s="182"/>
      <c r="P138" s="185"/>
    </row>
    <row r="139" spans="1:16" ht="15" x14ac:dyDescent="0.2">
      <c r="A139" s="171">
        <v>51</v>
      </c>
      <c r="B139" s="252">
        <v>167</v>
      </c>
      <c r="C139" s="252">
        <v>151</v>
      </c>
      <c r="D139" s="252">
        <v>148</v>
      </c>
      <c r="E139" s="252">
        <v>142</v>
      </c>
      <c r="F139" s="252">
        <v>136</v>
      </c>
      <c r="G139" s="252">
        <v>131</v>
      </c>
      <c r="H139" s="252">
        <v>120</v>
      </c>
      <c r="I139" s="180">
        <v>207</v>
      </c>
      <c r="J139" s="243">
        <v>197</v>
      </c>
      <c r="K139" s="176">
        <v>195</v>
      </c>
      <c r="L139" s="185"/>
      <c r="M139" s="185"/>
      <c r="N139" s="245"/>
      <c r="O139" s="185"/>
      <c r="P139" s="182"/>
    </row>
    <row r="140" spans="1:16" ht="15" x14ac:dyDescent="0.2">
      <c r="A140" s="171">
        <v>52</v>
      </c>
      <c r="B140" s="252">
        <v>168</v>
      </c>
      <c r="C140" s="252">
        <v>152</v>
      </c>
      <c r="D140" s="252">
        <v>149</v>
      </c>
      <c r="E140" s="252">
        <v>142</v>
      </c>
      <c r="F140" s="252">
        <v>136</v>
      </c>
      <c r="G140" s="252">
        <v>132</v>
      </c>
      <c r="H140" s="252">
        <v>121</v>
      </c>
      <c r="I140" s="180">
        <v>208</v>
      </c>
      <c r="J140" s="243">
        <v>198</v>
      </c>
      <c r="K140" s="243">
        <v>196</v>
      </c>
      <c r="L140" s="185"/>
      <c r="M140" s="185"/>
      <c r="N140" s="240"/>
      <c r="O140" s="182"/>
      <c r="P140" s="185"/>
    </row>
    <row r="141" spans="1:16" ht="15" x14ac:dyDescent="0.2">
      <c r="A141" s="171">
        <v>53</v>
      </c>
      <c r="B141" s="252">
        <v>168</v>
      </c>
      <c r="C141" s="252">
        <v>152</v>
      </c>
      <c r="D141" s="252">
        <v>149</v>
      </c>
      <c r="E141" s="252">
        <v>143</v>
      </c>
      <c r="F141" s="252">
        <v>137</v>
      </c>
      <c r="G141" s="252">
        <v>132</v>
      </c>
      <c r="H141" s="252">
        <v>121</v>
      </c>
      <c r="I141" s="180">
        <v>210</v>
      </c>
      <c r="J141" s="243">
        <v>199</v>
      </c>
      <c r="K141" s="243">
        <v>197</v>
      </c>
      <c r="L141" s="90"/>
      <c r="M141" s="185"/>
      <c r="N141" s="240"/>
      <c r="O141" s="182"/>
      <c r="P141" s="182"/>
    </row>
    <row r="142" spans="1:16" ht="15" x14ac:dyDescent="0.2">
      <c r="A142" s="171">
        <v>54</v>
      </c>
      <c r="B142" s="252">
        <v>169</v>
      </c>
      <c r="C142" s="252">
        <v>153</v>
      </c>
      <c r="D142" s="252">
        <v>150</v>
      </c>
      <c r="E142" s="252">
        <v>143</v>
      </c>
      <c r="F142" s="252">
        <v>138</v>
      </c>
      <c r="G142" s="252">
        <v>133</v>
      </c>
      <c r="H142" s="252">
        <v>122</v>
      </c>
      <c r="I142" s="180">
        <v>211</v>
      </c>
      <c r="J142" s="243">
        <v>200</v>
      </c>
      <c r="K142" s="243">
        <v>198</v>
      </c>
      <c r="L142" s="185"/>
      <c r="M142" s="90"/>
      <c r="N142" s="185" t="s">
        <v>76</v>
      </c>
      <c r="O142" s="185"/>
      <c r="P142" s="182"/>
    </row>
    <row r="143" spans="1:16" ht="15.75" thickBot="1" x14ac:dyDescent="0.25">
      <c r="A143" s="171">
        <v>55</v>
      </c>
      <c r="B143" s="252">
        <v>169</v>
      </c>
      <c r="C143" s="252">
        <v>154</v>
      </c>
      <c r="D143" s="252">
        <v>151</v>
      </c>
      <c r="E143" s="252">
        <v>144</v>
      </c>
      <c r="F143" s="252">
        <v>138</v>
      </c>
      <c r="G143" s="252">
        <v>133</v>
      </c>
      <c r="H143" s="252">
        <v>122</v>
      </c>
      <c r="I143" s="183">
        <v>212</v>
      </c>
      <c r="J143" s="243">
        <v>201</v>
      </c>
      <c r="K143" s="243">
        <v>199</v>
      </c>
      <c r="L143" s="90"/>
      <c r="M143" s="185"/>
      <c r="N143" s="185"/>
      <c r="O143" s="182"/>
      <c r="P143" s="182"/>
    </row>
    <row r="144" spans="1:16" ht="15.75" thickBot="1" x14ac:dyDescent="0.25">
      <c r="A144" s="171">
        <v>56</v>
      </c>
      <c r="B144" s="252">
        <v>170</v>
      </c>
      <c r="C144" s="252">
        <v>154</v>
      </c>
      <c r="D144" s="252">
        <v>151</v>
      </c>
      <c r="E144" s="252">
        <v>144</v>
      </c>
      <c r="F144" s="252">
        <v>139</v>
      </c>
      <c r="G144" s="252">
        <v>134</v>
      </c>
      <c r="H144" s="252">
        <v>123</v>
      </c>
      <c r="I144" s="179">
        <v>213</v>
      </c>
      <c r="J144" s="244">
        <v>202</v>
      </c>
      <c r="K144" s="243">
        <v>200</v>
      </c>
      <c r="L144" s="185"/>
      <c r="M144" s="90"/>
      <c r="N144" s="185"/>
      <c r="O144" s="185"/>
      <c r="P144" s="185"/>
    </row>
    <row r="145" spans="1:16" ht="15" x14ac:dyDescent="0.2">
      <c r="A145" s="171">
        <v>57</v>
      </c>
      <c r="B145" s="252">
        <v>170</v>
      </c>
      <c r="C145" s="252">
        <v>155</v>
      </c>
      <c r="D145" s="252">
        <v>152</v>
      </c>
      <c r="E145" s="252">
        <v>145</v>
      </c>
      <c r="F145" s="252">
        <v>139</v>
      </c>
      <c r="G145" s="252">
        <v>134</v>
      </c>
      <c r="H145" s="252">
        <v>124</v>
      </c>
      <c r="I145" s="179">
        <v>214</v>
      </c>
      <c r="J145" s="243">
        <v>203</v>
      </c>
      <c r="K145" s="243">
        <v>201</v>
      </c>
      <c r="L145" s="90"/>
      <c r="M145" s="90"/>
      <c r="N145" s="185"/>
      <c r="O145" s="185"/>
      <c r="P145" s="185"/>
    </row>
    <row r="146" spans="1:16" ht="15.75" thickBot="1" x14ac:dyDescent="0.25">
      <c r="A146" s="171">
        <v>58</v>
      </c>
      <c r="B146" s="252">
        <v>171</v>
      </c>
      <c r="C146" s="252">
        <v>155</v>
      </c>
      <c r="D146" s="252">
        <v>152</v>
      </c>
      <c r="E146" s="252">
        <v>146</v>
      </c>
      <c r="F146" s="252">
        <v>140</v>
      </c>
      <c r="G146" s="252">
        <v>135</v>
      </c>
      <c r="H146" s="252">
        <v>124</v>
      </c>
      <c r="I146" s="179">
        <v>215</v>
      </c>
      <c r="J146" s="180">
        <v>204</v>
      </c>
      <c r="K146" s="244">
        <v>202</v>
      </c>
      <c r="L146" s="186"/>
      <c r="M146" s="91"/>
      <c r="N146" s="186"/>
      <c r="O146" s="186"/>
      <c r="P146" s="186"/>
    </row>
    <row r="147" spans="1:16" ht="15" x14ac:dyDescent="0.2">
      <c r="A147" s="171">
        <v>59</v>
      </c>
      <c r="B147" s="252">
        <v>171</v>
      </c>
      <c r="C147" s="252">
        <v>156</v>
      </c>
      <c r="D147" s="252">
        <v>153</v>
      </c>
      <c r="E147" s="252">
        <v>146</v>
      </c>
      <c r="F147" s="252">
        <v>141</v>
      </c>
      <c r="G147" s="252">
        <v>136</v>
      </c>
      <c r="H147" s="252">
        <v>125</v>
      </c>
      <c r="I147" s="179">
        <v>216</v>
      </c>
      <c r="J147" s="180">
        <v>205</v>
      </c>
      <c r="K147" s="243">
        <v>203</v>
      </c>
      <c r="L147" s="90"/>
      <c r="M147" s="90"/>
      <c r="N147" s="90"/>
      <c r="O147" s="185"/>
      <c r="P147" s="90"/>
    </row>
    <row r="148" spans="1:16" ht="15" x14ac:dyDescent="0.2">
      <c r="A148" s="171">
        <v>60</v>
      </c>
      <c r="B148" s="252">
        <v>172</v>
      </c>
      <c r="C148" s="252">
        <v>157</v>
      </c>
      <c r="D148" s="252">
        <v>154</v>
      </c>
      <c r="E148" s="252">
        <v>147</v>
      </c>
      <c r="F148" s="252">
        <v>141</v>
      </c>
      <c r="G148" s="252">
        <v>136</v>
      </c>
      <c r="H148" s="252">
        <v>126</v>
      </c>
      <c r="I148" s="179">
        <v>217</v>
      </c>
      <c r="J148" s="180">
        <v>206</v>
      </c>
      <c r="K148" s="180">
        <v>204</v>
      </c>
      <c r="L148" s="90"/>
      <c r="M148" s="187"/>
      <c r="N148" s="314"/>
      <c r="O148" s="90"/>
      <c r="P148" s="185"/>
    </row>
    <row r="149" spans="1:16" ht="15" customHeight="1" x14ac:dyDescent="0.2">
      <c r="A149" s="171">
        <v>61</v>
      </c>
      <c r="B149" s="252">
        <v>172</v>
      </c>
      <c r="C149" s="252">
        <v>157</v>
      </c>
      <c r="D149" s="252">
        <v>154</v>
      </c>
      <c r="E149" s="252">
        <v>147</v>
      </c>
      <c r="F149" s="252">
        <v>142</v>
      </c>
      <c r="G149" s="252">
        <v>137</v>
      </c>
      <c r="H149" s="252">
        <v>126</v>
      </c>
      <c r="I149" s="179">
        <v>218</v>
      </c>
      <c r="J149" s="180">
        <v>207</v>
      </c>
      <c r="K149" s="180">
        <v>205</v>
      </c>
      <c r="L149" s="187"/>
      <c r="M149" s="90"/>
      <c r="N149" s="314"/>
      <c r="O149" s="185"/>
      <c r="P149" s="90"/>
    </row>
    <row r="150" spans="1:16" ht="15" x14ac:dyDescent="0.2">
      <c r="A150" s="171">
        <v>62</v>
      </c>
      <c r="B150" s="252">
        <v>173</v>
      </c>
      <c r="C150" s="252">
        <v>158</v>
      </c>
      <c r="D150" s="252">
        <v>155</v>
      </c>
      <c r="E150" s="252">
        <v>148</v>
      </c>
      <c r="F150" s="252">
        <v>142</v>
      </c>
      <c r="G150" s="252">
        <v>137</v>
      </c>
      <c r="H150" s="252">
        <v>127</v>
      </c>
      <c r="I150" s="179">
        <v>219</v>
      </c>
      <c r="J150" s="180">
        <v>207</v>
      </c>
      <c r="K150" s="180">
        <v>206</v>
      </c>
      <c r="L150" s="90"/>
      <c r="M150" s="187"/>
      <c r="N150" s="241"/>
      <c r="O150" s="90"/>
      <c r="P150" s="185"/>
    </row>
    <row r="151" spans="1:16" ht="15" x14ac:dyDescent="0.2">
      <c r="A151" s="171">
        <v>63</v>
      </c>
      <c r="B151" s="252">
        <v>173</v>
      </c>
      <c r="C151" s="252">
        <v>158</v>
      </c>
      <c r="D151" s="252">
        <v>155</v>
      </c>
      <c r="E151" s="252">
        <v>148</v>
      </c>
      <c r="F151" s="252">
        <v>143</v>
      </c>
      <c r="G151" s="252">
        <v>138</v>
      </c>
      <c r="H151" s="252">
        <v>127</v>
      </c>
      <c r="I151" s="181">
        <v>220</v>
      </c>
      <c r="J151" s="180">
        <v>208</v>
      </c>
      <c r="K151" s="180">
        <v>207</v>
      </c>
      <c r="L151" s="187"/>
      <c r="M151" s="90"/>
      <c r="N151" s="241"/>
      <c r="O151" s="185"/>
      <c r="P151" s="90"/>
    </row>
    <row r="152" spans="1:16" ht="15" x14ac:dyDescent="0.2">
      <c r="A152" s="171">
        <v>64</v>
      </c>
      <c r="B152" s="252">
        <v>174</v>
      </c>
      <c r="C152" s="252">
        <v>159</v>
      </c>
      <c r="D152" s="252">
        <v>156</v>
      </c>
      <c r="E152" s="252">
        <v>149</v>
      </c>
      <c r="F152" s="252">
        <v>144</v>
      </c>
      <c r="G152" s="252">
        <v>138</v>
      </c>
      <c r="H152" s="252">
        <v>128</v>
      </c>
      <c r="I152" s="181">
        <v>221</v>
      </c>
      <c r="J152" s="180">
        <v>209</v>
      </c>
      <c r="K152" s="180">
        <v>208</v>
      </c>
      <c r="L152" s="90"/>
      <c r="M152" s="187"/>
      <c r="N152" s="90"/>
      <c r="O152" s="185"/>
      <c r="P152" s="185"/>
    </row>
    <row r="153" spans="1:16" ht="15" x14ac:dyDescent="0.2">
      <c r="A153" s="171">
        <v>65</v>
      </c>
      <c r="B153" s="252">
        <v>174</v>
      </c>
      <c r="C153" s="252">
        <v>160</v>
      </c>
      <c r="D153" s="252">
        <v>157</v>
      </c>
      <c r="E153" s="252">
        <v>149</v>
      </c>
      <c r="F153" s="252">
        <v>144</v>
      </c>
      <c r="G153" s="252">
        <v>139</v>
      </c>
      <c r="H153" s="252">
        <v>129</v>
      </c>
      <c r="I153" s="181">
        <v>222</v>
      </c>
      <c r="J153" s="180">
        <v>210</v>
      </c>
      <c r="K153" s="180">
        <v>209</v>
      </c>
      <c r="L153" s="187"/>
      <c r="M153" s="90"/>
      <c r="N153" s="90" t="s">
        <v>56</v>
      </c>
      <c r="O153" s="185"/>
      <c r="P153" s="185"/>
    </row>
    <row r="154" spans="1:16" ht="15" x14ac:dyDescent="0.2">
      <c r="A154" s="171">
        <v>66</v>
      </c>
      <c r="B154" s="252">
        <v>175</v>
      </c>
      <c r="C154" s="252">
        <v>160</v>
      </c>
      <c r="D154" s="252">
        <v>157</v>
      </c>
      <c r="E154" s="252">
        <v>150</v>
      </c>
      <c r="F154" s="252">
        <v>145</v>
      </c>
      <c r="G154" s="252">
        <v>139</v>
      </c>
      <c r="H154" s="252">
        <v>129</v>
      </c>
      <c r="I154" s="181">
        <v>223</v>
      </c>
      <c r="J154" s="180">
        <v>211</v>
      </c>
      <c r="K154" s="180">
        <v>209</v>
      </c>
      <c r="L154" s="90"/>
      <c r="M154" s="187"/>
      <c r="N154" s="90"/>
      <c r="O154" s="90"/>
      <c r="P154" s="185"/>
    </row>
    <row r="155" spans="1:16" ht="15.75" thickBot="1" x14ac:dyDescent="0.25">
      <c r="A155" s="171">
        <v>67</v>
      </c>
      <c r="B155" s="252">
        <v>175</v>
      </c>
      <c r="C155" s="252">
        <v>161</v>
      </c>
      <c r="D155" s="252">
        <v>158</v>
      </c>
      <c r="E155" s="252">
        <v>151</v>
      </c>
      <c r="F155" s="252">
        <v>145</v>
      </c>
      <c r="G155" s="252">
        <v>140</v>
      </c>
      <c r="H155" s="252">
        <v>130</v>
      </c>
      <c r="I155" s="181">
        <v>224</v>
      </c>
      <c r="J155" s="183">
        <v>212</v>
      </c>
      <c r="K155" s="180">
        <v>210</v>
      </c>
      <c r="L155" s="187"/>
      <c r="M155" s="90"/>
      <c r="N155" s="90"/>
      <c r="O155" s="90"/>
      <c r="P155" s="90"/>
    </row>
    <row r="156" spans="1:16" ht="15" x14ac:dyDescent="0.2">
      <c r="A156" s="171">
        <v>68</v>
      </c>
      <c r="B156" s="252">
        <v>176</v>
      </c>
      <c r="C156" s="252">
        <v>161</v>
      </c>
      <c r="D156" s="252">
        <v>158</v>
      </c>
      <c r="E156" s="252">
        <v>151</v>
      </c>
      <c r="F156" s="252">
        <v>146</v>
      </c>
      <c r="G156" s="252">
        <v>141</v>
      </c>
      <c r="H156" s="252">
        <v>131</v>
      </c>
      <c r="I156" s="181">
        <v>225</v>
      </c>
      <c r="J156" s="179">
        <v>213</v>
      </c>
      <c r="K156" s="180">
        <v>211</v>
      </c>
      <c r="L156" s="90"/>
      <c r="M156" s="90"/>
      <c r="N156" s="90"/>
      <c r="O156" s="187"/>
      <c r="P156" s="90"/>
    </row>
    <row r="157" spans="1:16" ht="15.75" thickBot="1" x14ac:dyDescent="0.25">
      <c r="A157" s="171">
        <v>69</v>
      </c>
      <c r="B157" s="252">
        <v>176</v>
      </c>
      <c r="C157" s="252">
        <v>162</v>
      </c>
      <c r="D157" s="252">
        <v>159</v>
      </c>
      <c r="E157" s="252">
        <v>152</v>
      </c>
      <c r="F157" s="252">
        <v>146</v>
      </c>
      <c r="G157" s="252">
        <v>141</v>
      </c>
      <c r="H157" s="252">
        <v>131</v>
      </c>
      <c r="I157" s="181">
        <v>225.55555555555554</v>
      </c>
      <c r="J157" s="179">
        <v>214</v>
      </c>
      <c r="K157" s="183">
        <v>212</v>
      </c>
      <c r="L157" s="91"/>
      <c r="M157" s="91"/>
      <c r="N157" s="91"/>
      <c r="O157" s="91"/>
      <c r="P157" s="188"/>
    </row>
    <row r="158" spans="1:16" ht="15" customHeight="1" x14ac:dyDescent="0.2">
      <c r="A158" s="171">
        <v>70</v>
      </c>
      <c r="B158" s="252">
        <v>177</v>
      </c>
      <c r="C158" s="252">
        <v>162</v>
      </c>
      <c r="D158" s="252">
        <v>160</v>
      </c>
      <c r="E158" s="252">
        <v>152</v>
      </c>
      <c r="F158" s="252">
        <v>147</v>
      </c>
      <c r="G158" s="252">
        <v>142</v>
      </c>
      <c r="H158" s="252">
        <v>132</v>
      </c>
      <c r="I158" s="181">
        <v>226.66666666666666</v>
      </c>
      <c r="J158" s="179">
        <v>215</v>
      </c>
      <c r="K158" s="179">
        <v>213</v>
      </c>
      <c r="L158" s="187"/>
      <c r="M158" s="187"/>
      <c r="N158" s="246"/>
      <c r="O158" s="187"/>
      <c r="P158" s="90"/>
    </row>
    <row r="159" spans="1:16" ht="15" x14ac:dyDescent="0.2">
      <c r="A159" s="171">
        <v>71</v>
      </c>
      <c r="B159" s="252">
        <v>177</v>
      </c>
      <c r="C159" s="252">
        <v>163</v>
      </c>
      <c r="D159" s="252">
        <v>160</v>
      </c>
      <c r="E159" s="252">
        <v>153</v>
      </c>
      <c r="F159" s="252">
        <v>148</v>
      </c>
      <c r="G159" s="252">
        <v>142</v>
      </c>
      <c r="H159" s="252">
        <v>132</v>
      </c>
      <c r="I159" s="181">
        <v>227.77777777777777</v>
      </c>
      <c r="J159" s="179">
        <v>216</v>
      </c>
      <c r="K159" s="179">
        <v>214</v>
      </c>
      <c r="L159" s="187"/>
      <c r="M159" s="187"/>
      <c r="N159" s="242"/>
      <c r="O159" s="90"/>
      <c r="P159" s="187"/>
    </row>
    <row r="160" spans="1:16" ht="15" x14ac:dyDescent="0.2">
      <c r="A160" s="171">
        <v>72</v>
      </c>
      <c r="B160" s="252">
        <v>178</v>
      </c>
      <c r="C160" s="252">
        <v>164</v>
      </c>
      <c r="D160" s="252">
        <v>161</v>
      </c>
      <c r="E160" s="252">
        <v>153</v>
      </c>
      <c r="F160" s="252">
        <v>148</v>
      </c>
      <c r="G160" s="252">
        <v>143</v>
      </c>
      <c r="H160" s="252">
        <v>133</v>
      </c>
      <c r="I160" s="181">
        <v>230</v>
      </c>
      <c r="J160" s="179">
        <v>217</v>
      </c>
      <c r="K160" s="179">
        <v>215</v>
      </c>
      <c r="L160" s="187"/>
      <c r="M160" s="187"/>
      <c r="N160" s="242"/>
      <c r="O160" s="187"/>
      <c r="P160" s="90"/>
    </row>
    <row r="161" spans="1:16" ht="15" x14ac:dyDescent="0.2">
      <c r="A161" s="171">
        <v>73</v>
      </c>
      <c r="B161" s="252">
        <v>178</v>
      </c>
      <c r="C161" s="252">
        <v>164</v>
      </c>
      <c r="D161" s="252">
        <v>161</v>
      </c>
      <c r="E161" s="252">
        <v>154</v>
      </c>
      <c r="F161" s="252">
        <v>149</v>
      </c>
      <c r="G161" s="252">
        <v>143</v>
      </c>
      <c r="H161" s="252">
        <v>134</v>
      </c>
      <c r="I161" s="184">
        <v>230</v>
      </c>
      <c r="J161" s="179">
        <v>218</v>
      </c>
      <c r="K161" s="179">
        <v>216</v>
      </c>
      <c r="L161" s="187"/>
      <c r="M161" s="187"/>
      <c r="N161" s="187"/>
      <c r="O161" s="90"/>
      <c r="P161" s="187"/>
    </row>
    <row r="162" spans="1:16" ht="15" x14ac:dyDescent="0.2">
      <c r="A162" s="171">
        <v>74</v>
      </c>
      <c r="B162" s="252">
        <v>179</v>
      </c>
      <c r="C162" s="252">
        <v>165</v>
      </c>
      <c r="D162" s="252">
        <v>162</v>
      </c>
      <c r="E162" s="252">
        <v>154</v>
      </c>
      <c r="F162" s="252">
        <v>149</v>
      </c>
      <c r="G162" s="252">
        <v>144</v>
      </c>
      <c r="H162" s="252">
        <v>134</v>
      </c>
      <c r="I162" s="184">
        <v>230</v>
      </c>
      <c r="J162" s="179">
        <v>218</v>
      </c>
      <c r="K162" s="179">
        <v>217</v>
      </c>
      <c r="L162" s="187"/>
      <c r="M162" s="187" t="s">
        <v>59</v>
      </c>
      <c r="N162" s="187"/>
      <c r="O162" s="187"/>
      <c r="P162" s="90"/>
    </row>
    <row r="163" spans="1:16" ht="15" x14ac:dyDescent="0.2">
      <c r="A163" s="171">
        <v>75</v>
      </c>
      <c r="B163" s="252">
        <v>179</v>
      </c>
      <c r="C163" s="252">
        <v>165</v>
      </c>
      <c r="D163" s="252">
        <v>162</v>
      </c>
      <c r="E163" s="252">
        <v>155</v>
      </c>
      <c r="F163" s="252">
        <v>150</v>
      </c>
      <c r="G163" s="252">
        <v>144</v>
      </c>
      <c r="H163" s="252">
        <v>135</v>
      </c>
      <c r="I163" s="184">
        <v>230</v>
      </c>
      <c r="J163" s="179">
        <v>219</v>
      </c>
      <c r="K163" s="179">
        <v>217</v>
      </c>
      <c r="L163" s="187"/>
      <c r="M163" s="187"/>
      <c r="N163" s="187"/>
      <c r="O163" s="90"/>
      <c r="P163" s="187"/>
    </row>
    <row r="164" spans="1:16" ht="15" x14ac:dyDescent="0.2">
      <c r="A164" s="171">
        <v>76</v>
      </c>
      <c r="B164" s="252">
        <v>180</v>
      </c>
      <c r="C164" s="252">
        <v>166</v>
      </c>
      <c r="D164" s="252">
        <v>163</v>
      </c>
      <c r="E164" s="252">
        <v>156</v>
      </c>
      <c r="F164" s="252">
        <v>151</v>
      </c>
      <c r="G164" s="252">
        <v>145</v>
      </c>
      <c r="H164" s="252">
        <v>136</v>
      </c>
      <c r="I164" s="184">
        <v>230</v>
      </c>
      <c r="J164" s="181">
        <v>220</v>
      </c>
      <c r="K164" s="179">
        <v>218</v>
      </c>
      <c r="L164" s="187"/>
      <c r="M164" s="187"/>
      <c r="N164" s="187"/>
      <c r="O164" s="90"/>
      <c r="P164" s="90"/>
    </row>
    <row r="165" spans="1:16" ht="15" x14ac:dyDescent="0.2">
      <c r="A165" s="171">
        <v>77</v>
      </c>
      <c r="B165" s="252">
        <v>180</v>
      </c>
      <c r="C165" s="252">
        <v>167</v>
      </c>
      <c r="D165" s="252">
        <v>164</v>
      </c>
      <c r="E165" s="252">
        <v>156</v>
      </c>
      <c r="F165" s="252">
        <v>151</v>
      </c>
      <c r="G165" s="252">
        <v>146</v>
      </c>
      <c r="H165" s="252">
        <v>136</v>
      </c>
      <c r="I165" s="184">
        <v>230</v>
      </c>
      <c r="J165" s="181">
        <v>221</v>
      </c>
      <c r="K165" s="179">
        <v>219</v>
      </c>
      <c r="L165" s="187"/>
      <c r="M165" s="187"/>
      <c r="N165" s="187"/>
      <c r="O165" s="187"/>
      <c r="P165" s="90"/>
    </row>
    <row r="166" spans="1:16" ht="15" x14ac:dyDescent="0.2">
      <c r="A166" s="171">
        <v>78</v>
      </c>
      <c r="B166" s="252">
        <v>181</v>
      </c>
      <c r="C166" s="252">
        <v>167</v>
      </c>
      <c r="D166" s="252">
        <v>164</v>
      </c>
      <c r="E166" s="252">
        <v>157</v>
      </c>
      <c r="F166" s="252">
        <v>152</v>
      </c>
      <c r="G166" s="252">
        <v>146</v>
      </c>
      <c r="H166" s="252">
        <v>137</v>
      </c>
      <c r="I166" s="184">
        <v>230</v>
      </c>
      <c r="J166" s="181">
        <v>221</v>
      </c>
      <c r="K166" s="181">
        <v>220</v>
      </c>
      <c r="L166" s="187"/>
      <c r="M166" s="187"/>
      <c r="N166" s="187"/>
      <c r="O166" s="187"/>
      <c r="P166" s="187"/>
    </row>
    <row r="167" spans="1:16" ht="15" x14ac:dyDescent="0.2">
      <c r="A167" s="171">
        <v>79</v>
      </c>
      <c r="B167" s="252">
        <v>181</v>
      </c>
      <c r="C167" s="252">
        <v>168</v>
      </c>
      <c r="D167" s="252">
        <v>165</v>
      </c>
      <c r="E167" s="252">
        <v>157</v>
      </c>
      <c r="F167" s="252">
        <v>152</v>
      </c>
      <c r="G167" s="252">
        <v>147</v>
      </c>
      <c r="H167" s="252">
        <v>138</v>
      </c>
      <c r="I167" s="184">
        <v>230</v>
      </c>
      <c r="J167" s="181">
        <v>222</v>
      </c>
      <c r="K167" s="181">
        <v>221</v>
      </c>
      <c r="L167" s="187"/>
      <c r="M167" s="187"/>
      <c r="N167" s="187"/>
      <c r="O167" s="187"/>
      <c r="P167" s="187"/>
    </row>
    <row r="168" spans="1:16" ht="15" x14ac:dyDescent="0.2">
      <c r="A168" s="171">
        <v>80</v>
      </c>
      <c r="B168" s="252">
        <v>182</v>
      </c>
      <c r="C168" s="252">
        <v>168</v>
      </c>
      <c r="D168" s="252">
        <v>165</v>
      </c>
      <c r="E168" s="252">
        <v>158</v>
      </c>
      <c r="F168" s="252">
        <v>153</v>
      </c>
      <c r="G168" s="252">
        <v>147</v>
      </c>
      <c r="H168" s="252">
        <v>138</v>
      </c>
      <c r="I168" s="184">
        <v>230</v>
      </c>
      <c r="J168" s="181">
        <v>223</v>
      </c>
      <c r="K168" s="181">
        <v>222</v>
      </c>
      <c r="L168" s="187"/>
      <c r="M168" s="187"/>
      <c r="N168" s="187"/>
      <c r="O168" s="187"/>
      <c r="P168" s="187"/>
    </row>
    <row r="169" spans="1:16" ht="15" x14ac:dyDescent="0.2">
      <c r="A169" s="171">
        <f>A168+1</f>
        <v>81</v>
      </c>
      <c r="B169" s="252">
        <v>182</v>
      </c>
      <c r="C169" s="252">
        <v>169</v>
      </c>
      <c r="D169" s="252">
        <v>166</v>
      </c>
      <c r="E169" s="252">
        <v>158</v>
      </c>
      <c r="F169" s="252">
        <v>154</v>
      </c>
      <c r="G169" s="252">
        <v>148</v>
      </c>
      <c r="H169" s="252">
        <v>139</v>
      </c>
      <c r="I169" s="184">
        <v>230</v>
      </c>
      <c r="J169" s="181">
        <v>224</v>
      </c>
      <c r="K169" s="181">
        <v>223</v>
      </c>
      <c r="L169" s="187"/>
      <c r="M169" s="187"/>
      <c r="N169" s="187"/>
      <c r="O169" s="187"/>
      <c r="P169" s="187"/>
    </row>
    <row r="170" spans="1:16" ht="15" x14ac:dyDescent="0.2">
      <c r="A170" s="171">
        <f t="shared" ref="A170:A178" si="1">A169+1</f>
        <v>82</v>
      </c>
      <c r="B170" s="252">
        <v>183</v>
      </c>
      <c r="C170" s="252">
        <v>170</v>
      </c>
      <c r="D170" s="252">
        <v>167</v>
      </c>
      <c r="E170" s="252">
        <v>159</v>
      </c>
      <c r="F170" s="252">
        <v>154</v>
      </c>
      <c r="G170" s="252">
        <v>148</v>
      </c>
      <c r="H170" s="252">
        <v>139</v>
      </c>
      <c r="I170" s="184">
        <v>230</v>
      </c>
      <c r="J170" s="181">
        <v>225</v>
      </c>
      <c r="K170" s="181">
        <v>224</v>
      </c>
      <c r="L170" s="187"/>
      <c r="M170" s="187"/>
      <c r="N170" s="187"/>
      <c r="O170" s="187"/>
      <c r="P170" s="187"/>
    </row>
    <row r="171" spans="1:16" ht="15" x14ac:dyDescent="0.2">
      <c r="A171" s="171">
        <f t="shared" si="1"/>
        <v>83</v>
      </c>
      <c r="B171" s="252">
        <v>183</v>
      </c>
      <c r="C171" s="252">
        <v>170</v>
      </c>
      <c r="D171" s="252">
        <v>167</v>
      </c>
      <c r="E171" s="252">
        <v>160</v>
      </c>
      <c r="F171" s="252">
        <v>155</v>
      </c>
      <c r="G171" s="252">
        <v>149</v>
      </c>
      <c r="H171" s="252">
        <v>140</v>
      </c>
      <c r="I171" s="184">
        <v>230</v>
      </c>
      <c r="J171" s="181">
        <v>226</v>
      </c>
      <c r="K171" s="181">
        <v>225</v>
      </c>
      <c r="L171" s="187"/>
      <c r="M171" s="187"/>
      <c r="N171" s="187"/>
      <c r="O171" s="187"/>
      <c r="P171" s="187"/>
    </row>
    <row r="172" spans="1:16" ht="15" x14ac:dyDescent="0.2">
      <c r="A172" s="171">
        <f t="shared" si="1"/>
        <v>84</v>
      </c>
      <c r="B172" s="252">
        <v>184</v>
      </c>
      <c r="C172" s="252">
        <v>171</v>
      </c>
      <c r="D172" s="252">
        <v>168</v>
      </c>
      <c r="E172" s="252">
        <v>160</v>
      </c>
      <c r="F172" s="252">
        <v>155</v>
      </c>
      <c r="G172" s="252">
        <v>149</v>
      </c>
      <c r="H172" s="252">
        <v>141</v>
      </c>
      <c r="I172" s="184">
        <v>230</v>
      </c>
      <c r="J172" s="181">
        <v>227</v>
      </c>
      <c r="K172" s="181">
        <v>226</v>
      </c>
      <c r="L172" s="187"/>
      <c r="M172" s="187"/>
      <c r="N172" s="187"/>
      <c r="O172" s="187"/>
      <c r="P172" s="187"/>
    </row>
    <row r="173" spans="1:16" ht="15" x14ac:dyDescent="0.2">
      <c r="A173" s="171">
        <f t="shared" si="1"/>
        <v>85</v>
      </c>
      <c r="B173" s="252">
        <v>184</v>
      </c>
      <c r="C173" s="252">
        <v>171</v>
      </c>
      <c r="D173" s="252">
        <v>168</v>
      </c>
      <c r="E173" s="252">
        <v>161</v>
      </c>
      <c r="F173" s="252">
        <v>156</v>
      </c>
      <c r="G173" s="252">
        <v>150</v>
      </c>
      <c r="H173" s="252">
        <v>141</v>
      </c>
      <c r="I173" s="184">
        <v>230</v>
      </c>
      <c r="J173" s="181">
        <v>228</v>
      </c>
      <c r="K173" s="181">
        <v>227</v>
      </c>
      <c r="L173" s="187"/>
      <c r="M173" s="187"/>
      <c r="N173" s="187"/>
      <c r="O173" s="187"/>
      <c r="P173" s="187"/>
    </row>
    <row r="174" spans="1:16" ht="15" x14ac:dyDescent="0.2">
      <c r="A174" s="171">
        <f t="shared" si="1"/>
        <v>86</v>
      </c>
      <c r="B174" s="252">
        <v>185</v>
      </c>
      <c r="C174" s="252">
        <v>172</v>
      </c>
      <c r="D174" s="252">
        <v>169</v>
      </c>
      <c r="E174" s="252">
        <v>161</v>
      </c>
      <c r="F174" s="252">
        <v>157</v>
      </c>
      <c r="G174" s="252">
        <v>151</v>
      </c>
      <c r="H174" s="252">
        <v>142</v>
      </c>
      <c r="I174" s="184">
        <v>230</v>
      </c>
      <c r="J174" s="181">
        <v>229</v>
      </c>
      <c r="K174" s="181">
        <v>227</v>
      </c>
      <c r="L174" s="187"/>
      <c r="M174" s="187"/>
      <c r="N174" s="187"/>
      <c r="O174" s="187"/>
      <c r="P174" s="187"/>
    </row>
    <row r="175" spans="1:16" ht="15" x14ac:dyDescent="0.2">
      <c r="A175" s="171">
        <f t="shared" si="1"/>
        <v>87</v>
      </c>
      <c r="B175" s="252">
        <v>185</v>
      </c>
      <c r="C175" s="252">
        <v>173</v>
      </c>
      <c r="D175" s="252">
        <v>170</v>
      </c>
      <c r="E175" s="252">
        <v>162</v>
      </c>
      <c r="F175" s="252">
        <v>157</v>
      </c>
      <c r="G175" s="252">
        <v>151</v>
      </c>
      <c r="H175" s="252">
        <v>143</v>
      </c>
      <c r="I175" s="184">
        <v>230</v>
      </c>
      <c r="J175" s="181">
        <v>230</v>
      </c>
      <c r="K175" s="181">
        <v>228</v>
      </c>
      <c r="L175" s="187"/>
      <c r="M175" s="187"/>
      <c r="N175" s="187"/>
      <c r="O175" s="187"/>
      <c r="P175" s="187"/>
    </row>
    <row r="176" spans="1:16" ht="15" x14ac:dyDescent="0.2">
      <c r="A176" s="171">
        <f t="shared" si="1"/>
        <v>88</v>
      </c>
      <c r="B176" s="252">
        <v>186</v>
      </c>
      <c r="C176" s="252">
        <v>173</v>
      </c>
      <c r="D176" s="252">
        <v>170</v>
      </c>
      <c r="E176" s="252">
        <v>162</v>
      </c>
      <c r="F176" s="252">
        <v>158</v>
      </c>
      <c r="G176" s="252">
        <v>152</v>
      </c>
      <c r="H176" s="252">
        <v>143</v>
      </c>
      <c r="I176" s="184">
        <v>230</v>
      </c>
      <c r="J176" s="184">
        <v>230</v>
      </c>
      <c r="K176" s="181">
        <v>229</v>
      </c>
      <c r="L176" s="187"/>
      <c r="M176" s="187"/>
      <c r="N176" s="187"/>
      <c r="O176" s="187"/>
      <c r="P176" s="187"/>
    </row>
    <row r="177" spans="1:16" ht="15" x14ac:dyDescent="0.2">
      <c r="A177" s="171">
        <f t="shared" si="1"/>
        <v>89</v>
      </c>
      <c r="B177" s="252">
        <v>186</v>
      </c>
      <c r="C177" s="252">
        <v>174</v>
      </c>
      <c r="D177" s="252">
        <v>171</v>
      </c>
      <c r="E177" s="252">
        <v>163</v>
      </c>
      <c r="F177" s="252">
        <v>158</v>
      </c>
      <c r="G177" s="252">
        <v>152</v>
      </c>
      <c r="H177" s="252">
        <v>144</v>
      </c>
      <c r="I177" s="184">
        <v>230</v>
      </c>
      <c r="J177" s="184">
        <v>230</v>
      </c>
      <c r="K177" s="181">
        <v>230</v>
      </c>
      <c r="L177" s="184"/>
      <c r="M177" s="184"/>
      <c r="N177" s="184"/>
      <c r="O177" s="184"/>
      <c r="P177" s="184"/>
    </row>
    <row r="178" spans="1:16" ht="15" x14ac:dyDescent="0.2">
      <c r="A178" s="171">
        <f t="shared" si="1"/>
        <v>90</v>
      </c>
      <c r="B178" s="252">
        <v>187</v>
      </c>
      <c r="C178" s="252">
        <v>174</v>
      </c>
      <c r="D178" s="252">
        <v>171</v>
      </c>
      <c r="E178" s="252">
        <v>163</v>
      </c>
      <c r="F178" s="252">
        <v>159</v>
      </c>
      <c r="G178" s="252">
        <v>153</v>
      </c>
      <c r="H178" s="252">
        <v>144</v>
      </c>
      <c r="I178" s="184">
        <v>230</v>
      </c>
      <c r="J178" s="184">
        <v>230</v>
      </c>
      <c r="K178" s="184">
        <v>230</v>
      </c>
      <c r="L178" s="184"/>
      <c r="M178" s="184"/>
      <c r="N178" s="184"/>
      <c r="O178" s="184"/>
      <c r="P178" s="184"/>
    </row>
    <row r="179" spans="1:16" ht="15" x14ac:dyDescent="0.2">
      <c r="A179" s="171">
        <f t="shared" ref="A179:A242" si="2">A178+1</f>
        <v>91</v>
      </c>
      <c r="B179" s="252">
        <v>187</v>
      </c>
      <c r="C179" s="252">
        <v>175</v>
      </c>
      <c r="D179" s="252">
        <v>172</v>
      </c>
      <c r="E179" s="252">
        <v>164</v>
      </c>
      <c r="F179" s="252">
        <v>160</v>
      </c>
      <c r="G179" s="252">
        <v>153</v>
      </c>
      <c r="H179" s="252">
        <v>145</v>
      </c>
      <c r="I179" s="184">
        <v>230</v>
      </c>
      <c r="J179" s="184">
        <v>230</v>
      </c>
      <c r="K179" s="184">
        <v>230</v>
      </c>
      <c r="L179" s="184"/>
      <c r="M179" s="184"/>
      <c r="N179" s="184"/>
      <c r="O179" s="184"/>
      <c r="P179" s="184"/>
    </row>
    <row r="180" spans="1:16" ht="15" x14ac:dyDescent="0.2">
      <c r="A180" s="171">
        <f t="shared" si="2"/>
        <v>92</v>
      </c>
      <c r="B180" s="252">
        <v>188</v>
      </c>
      <c r="C180" s="252">
        <v>175</v>
      </c>
      <c r="D180" s="252">
        <v>173</v>
      </c>
      <c r="E180" s="252">
        <v>165</v>
      </c>
      <c r="F180" s="252">
        <v>160</v>
      </c>
      <c r="G180" s="252">
        <v>154</v>
      </c>
      <c r="H180" s="252">
        <v>146</v>
      </c>
      <c r="I180" s="184">
        <v>230</v>
      </c>
      <c r="J180" s="184">
        <v>230</v>
      </c>
      <c r="K180" s="184">
        <v>230</v>
      </c>
      <c r="L180" s="184"/>
      <c r="M180" s="184"/>
      <c r="N180" s="184"/>
      <c r="O180" s="184"/>
    </row>
    <row r="181" spans="1:16" ht="15" x14ac:dyDescent="0.2">
      <c r="A181" s="171">
        <f t="shared" si="2"/>
        <v>93</v>
      </c>
      <c r="B181" s="252">
        <v>188</v>
      </c>
      <c r="C181" s="252">
        <v>176</v>
      </c>
      <c r="D181" s="252">
        <v>173</v>
      </c>
      <c r="E181" s="252">
        <v>165</v>
      </c>
      <c r="F181" s="252">
        <v>161</v>
      </c>
      <c r="G181" s="252">
        <v>154</v>
      </c>
      <c r="H181" s="252">
        <v>146</v>
      </c>
      <c r="I181" s="184">
        <v>230</v>
      </c>
      <c r="J181" s="184">
        <v>230</v>
      </c>
      <c r="K181" s="184">
        <v>230</v>
      </c>
      <c r="L181" s="184"/>
      <c r="M181" s="184"/>
      <c r="N181" s="184"/>
      <c r="O181" s="184"/>
    </row>
    <row r="182" spans="1:16" ht="15" x14ac:dyDescent="0.2">
      <c r="A182" s="171">
        <f t="shared" si="2"/>
        <v>94</v>
      </c>
      <c r="B182" s="252">
        <v>189</v>
      </c>
      <c r="C182" s="252">
        <v>177</v>
      </c>
      <c r="D182" s="252">
        <v>174</v>
      </c>
      <c r="E182" s="252">
        <v>166</v>
      </c>
      <c r="F182" s="252">
        <v>161</v>
      </c>
      <c r="G182" s="252">
        <v>155</v>
      </c>
      <c r="H182" s="252">
        <v>147</v>
      </c>
      <c r="I182" s="184">
        <v>230</v>
      </c>
      <c r="J182" s="184">
        <v>230</v>
      </c>
      <c r="K182" s="184">
        <v>230</v>
      </c>
      <c r="L182" s="184"/>
      <c r="M182" s="184"/>
      <c r="N182" s="184"/>
      <c r="O182" s="184"/>
    </row>
    <row r="183" spans="1:16" ht="15" x14ac:dyDescent="0.2">
      <c r="A183" s="171">
        <f t="shared" si="2"/>
        <v>95</v>
      </c>
      <c r="B183" s="252">
        <v>189</v>
      </c>
      <c r="C183" s="252">
        <v>177</v>
      </c>
      <c r="D183" s="252">
        <v>174</v>
      </c>
      <c r="E183" s="252">
        <v>166</v>
      </c>
      <c r="F183" s="252">
        <v>162</v>
      </c>
      <c r="G183" s="252">
        <v>156</v>
      </c>
      <c r="H183" s="252">
        <v>148</v>
      </c>
      <c r="I183" s="184">
        <v>230</v>
      </c>
      <c r="J183" s="184">
        <v>230</v>
      </c>
      <c r="K183" s="184">
        <v>230</v>
      </c>
    </row>
    <row r="184" spans="1:16" ht="15" x14ac:dyDescent="0.2">
      <c r="A184" s="171">
        <f t="shared" si="2"/>
        <v>96</v>
      </c>
      <c r="B184" s="252">
        <v>190</v>
      </c>
      <c r="C184" s="252">
        <v>178</v>
      </c>
      <c r="D184" s="252">
        <v>175</v>
      </c>
      <c r="E184" s="252">
        <v>167</v>
      </c>
      <c r="F184" s="252">
        <v>162</v>
      </c>
      <c r="G184" s="252">
        <v>156</v>
      </c>
      <c r="H184" s="252">
        <v>148</v>
      </c>
      <c r="I184" s="184">
        <v>230</v>
      </c>
      <c r="J184" s="184">
        <v>230</v>
      </c>
      <c r="K184" s="184">
        <v>230</v>
      </c>
    </row>
    <row r="185" spans="1:16" ht="15" x14ac:dyDescent="0.2">
      <c r="A185" s="171">
        <f t="shared" si="2"/>
        <v>97</v>
      </c>
      <c r="B185" s="252">
        <v>190</v>
      </c>
      <c r="C185" s="252">
        <v>178</v>
      </c>
      <c r="D185" s="252">
        <v>175</v>
      </c>
      <c r="E185" s="252">
        <v>167</v>
      </c>
      <c r="F185" s="252">
        <v>163</v>
      </c>
      <c r="G185" s="252">
        <v>157</v>
      </c>
      <c r="H185" s="252">
        <v>149</v>
      </c>
      <c r="I185" s="184">
        <v>230</v>
      </c>
      <c r="J185" s="184">
        <v>230</v>
      </c>
      <c r="K185" s="184">
        <v>230</v>
      </c>
    </row>
    <row r="186" spans="1:16" ht="15" x14ac:dyDescent="0.2">
      <c r="A186" s="171">
        <f t="shared" si="2"/>
        <v>98</v>
      </c>
      <c r="B186" s="252">
        <v>191</v>
      </c>
      <c r="C186" s="252">
        <v>179</v>
      </c>
      <c r="D186" s="252">
        <v>176</v>
      </c>
      <c r="E186" s="252">
        <v>168</v>
      </c>
      <c r="F186" s="252">
        <v>164</v>
      </c>
      <c r="G186" s="252">
        <v>157</v>
      </c>
      <c r="H186" s="252">
        <v>149</v>
      </c>
      <c r="I186" s="184">
        <v>230</v>
      </c>
      <c r="J186" s="184">
        <v>230</v>
      </c>
      <c r="K186" s="184">
        <v>230</v>
      </c>
    </row>
    <row r="187" spans="1:16" ht="15" x14ac:dyDescent="0.2">
      <c r="A187" s="171">
        <f t="shared" si="2"/>
        <v>99</v>
      </c>
      <c r="B187" s="252">
        <v>191</v>
      </c>
      <c r="C187" s="252">
        <v>180</v>
      </c>
      <c r="D187" s="252">
        <v>177</v>
      </c>
      <c r="E187" s="252">
        <v>168</v>
      </c>
      <c r="F187" s="252">
        <v>164</v>
      </c>
      <c r="G187" s="252">
        <v>158</v>
      </c>
      <c r="H187" s="252">
        <v>150</v>
      </c>
      <c r="I187" s="184">
        <v>230</v>
      </c>
      <c r="J187" s="184">
        <v>230</v>
      </c>
      <c r="K187" s="184">
        <v>230</v>
      </c>
    </row>
    <row r="188" spans="1:16" ht="15" x14ac:dyDescent="0.2">
      <c r="A188" s="171">
        <f t="shared" si="2"/>
        <v>100</v>
      </c>
      <c r="B188" s="252">
        <v>192</v>
      </c>
      <c r="C188" s="252">
        <v>180</v>
      </c>
      <c r="D188" s="252">
        <v>177</v>
      </c>
      <c r="E188" s="252">
        <v>169</v>
      </c>
      <c r="F188" s="252">
        <v>165</v>
      </c>
      <c r="G188" s="252">
        <v>158</v>
      </c>
      <c r="H188" s="252">
        <v>151</v>
      </c>
      <c r="I188" s="184">
        <v>230</v>
      </c>
      <c r="J188" s="184">
        <v>230</v>
      </c>
      <c r="K188" s="184">
        <v>230</v>
      </c>
    </row>
    <row r="189" spans="1:16" ht="15" x14ac:dyDescent="0.2">
      <c r="A189" s="171">
        <f t="shared" si="2"/>
        <v>101</v>
      </c>
      <c r="B189" s="252">
        <v>192</v>
      </c>
      <c r="C189" s="252">
        <v>181</v>
      </c>
      <c r="D189" s="252">
        <v>178</v>
      </c>
      <c r="E189" s="252">
        <v>170</v>
      </c>
      <c r="F189" s="252">
        <v>165</v>
      </c>
      <c r="G189" s="252">
        <v>159</v>
      </c>
      <c r="H189" s="252">
        <v>151</v>
      </c>
      <c r="I189" s="184">
        <v>230</v>
      </c>
      <c r="J189" s="184">
        <v>230</v>
      </c>
      <c r="K189" s="184">
        <v>230</v>
      </c>
    </row>
    <row r="190" spans="1:16" ht="15" x14ac:dyDescent="0.2">
      <c r="A190" s="171">
        <f t="shared" si="2"/>
        <v>102</v>
      </c>
      <c r="B190" s="252">
        <v>193</v>
      </c>
      <c r="C190" s="252">
        <v>181</v>
      </c>
      <c r="D190" s="252">
        <v>178</v>
      </c>
      <c r="E190" s="252">
        <v>170</v>
      </c>
      <c r="F190" s="252">
        <v>166</v>
      </c>
      <c r="G190" s="252">
        <v>160</v>
      </c>
      <c r="H190" s="252">
        <v>152</v>
      </c>
      <c r="I190" s="184">
        <v>230</v>
      </c>
      <c r="J190" s="184">
        <v>230</v>
      </c>
      <c r="K190" s="184">
        <v>230</v>
      </c>
    </row>
    <row r="191" spans="1:16" ht="15" x14ac:dyDescent="0.2">
      <c r="A191" s="171">
        <f t="shared" si="2"/>
        <v>103</v>
      </c>
      <c r="B191" s="252">
        <v>193</v>
      </c>
      <c r="C191" s="252">
        <v>182</v>
      </c>
      <c r="D191" s="252">
        <v>179</v>
      </c>
      <c r="E191" s="252">
        <v>171</v>
      </c>
      <c r="F191" s="252">
        <v>167</v>
      </c>
      <c r="G191" s="252">
        <v>160</v>
      </c>
      <c r="H191" s="252">
        <v>153</v>
      </c>
      <c r="I191" s="184">
        <v>230</v>
      </c>
      <c r="J191" s="184">
        <v>230</v>
      </c>
      <c r="K191" s="184">
        <v>230</v>
      </c>
    </row>
    <row r="192" spans="1:16" ht="15" x14ac:dyDescent="0.2">
      <c r="A192" s="171">
        <f t="shared" si="2"/>
        <v>104</v>
      </c>
      <c r="B192" s="252">
        <v>194</v>
      </c>
      <c r="C192" s="252">
        <v>183</v>
      </c>
      <c r="D192" s="252">
        <v>180</v>
      </c>
      <c r="E192" s="252">
        <v>171</v>
      </c>
      <c r="F192" s="252">
        <v>167</v>
      </c>
      <c r="G192" s="252">
        <v>161</v>
      </c>
      <c r="H192" s="252">
        <v>153</v>
      </c>
      <c r="I192" s="184">
        <v>230</v>
      </c>
      <c r="J192" s="184">
        <v>230</v>
      </c>
      <c r="K192" s="184">
        <v>230</v>
      </c>
    </row>
    <row r="193" spans="1:11" ht="15" x14ac:dyDescent="0.2">
      <c r="A193" s="171">
        <f t="shared" si="2"/>
        <v>105</v>
      </c>
      <c r="B193" s="252">
        <v>194</v>
      </c>
      <c r="C193" s="252">
        <v>183</v>
      </c>
      <c r="D193" s="252">
        <v>180</v>
      </c>
      <c r="E193" s="252">
        <v>172</v>
      </c>
      <c r="F193" s="252">
        <v>168</v>
      </c>
      <c r="G193" s="252">
        <v>161</v>
      </c>
      <c r="H193" s="252">
        <v>154</v>
      </c>
      <c r="I193" s="184">
        <v>230</v>
      </c>
      <c r="J193" s="184">
        <v>230</v>
      </c>
      <c r="K193" s="184">
        <v>230</v>
      </c>
    </row>
    <row r="194" spans="1:11" ht="15" x14ac:dyDescent="0.2">
      <c r="A194" s="171">
        <f t="shared" si="2"/>
        <v>106</v>
      </c>
      <c r="B194" s="252">
        <v>195</v>
      </c>
      <c r="C194" s="252">
        <v>184</v>
      </c>
      <c r="D194" s="252">
        <v>181</v>
      </c>
      <c r="E194" s="252">
        <v>172</v>
      </c>
      <c r="F194" s="252">
        <v>168</v>
      </c>
      <c r="G194" s="252">
        <v>162</v>
      </c>
      <c r="H194" s="252">
        <v>154</v>
      </c>
      <c r="I194" s="184">
        <v>230</v>
      </c>
      <c r="J194" s="184">
        <v>230</v>
      </c>
      <c r="K194" s="184">
        <v>230</v>
      </c>
    </row>
    <row r="195" spans="1:11" ht="15" x14ac:dyDescent="0.2">
      <c r="A195" s="171">
        <f t="shared" si="2"/>
        <v>107</v>
      </c>
      <c r="B195" s="252">
        <v>195</v>
      </c>
      <c r="C195" s="252">
        <v>184</v>
      </c>
      <c r="D195" s="252">
        <v>181</v>
      </c>
      <c r="E195" s="252">
        <v>173</v>
      </c>
      <c r="F195" s="252">
        <v>169</v>
      </c>
      <c r="G195" s="252">
        <v>162</v>
      </c>
      <c r="H195" s="252">
        <v>155</v>
      </c>
      <c r="I195" s="184">
        <v>230</v>
      </c>
      <c r="J195" s="184">
        <v>230</v>
      </c>
      <c r="K195" s="184">
        <v>230</v>
      </c>
    </row>
    <row r="196" spans="1:11" ht="15" x14ac:dyDescent="0.2">
      <c r="A196" s="171">
        <f t="shared" si="2"/>
        <v>108</v>
      </c>
      <c r="B196" s="252">
        <v>196</v>
      </c>
      <c r="C196" s="252">
        <v>185</v>
      </c>
      <c r="D196" s="252">
        <v>182</v>
      </c>
      <c r="E196" s="252">
        <v>173</v>
      </c>
      <c r="F196" s="252">
        <v>170</v>
      </c>
      <c r="G196" s="252">
        <v>163</v>
      </c>
      <c r="H196" s="252">
        <v>156</v>
      </c>
      <c r="I196" s="184">
        <v>230</v>
      </c>
      <c r="J196" s="184">
        <v>230</v>
      </c>
      <c r="K196" s="184">
        <v>230</v>
      </c>
    </row>
    <row r="197" spans="1:11" ht="15" x14ac:dyDescent="0.2">
      <c r="A197" s="171">
        <f t="shared" si="2"/>
        <v>109</v>
      </c>
      <c r="B197" s="252">
        <v>196</v>
      </c>
      <c r="C197" s="252">
        <v>186</v>
      </c>
      <c r="D197" s="252">
        <v>183</v>
      </c>
      <c r="E197" s="252">
        <v>174</v>
      </c>
      <c r="F197" s="252">
        <v>170</v>
      </c>
      <c r="G197" s="252">
        <v>163</v>
      </c>
      <c r="H197" s="252">
        <v>156</v>
      </c>
      <c r="I197" s="184">
        <v>230</v>
      </c>
      <c r="J197" s="184">
        <v>230</v>
      </c>
      <c r="K197" s="184">
        <v>230</v>
      </c>
    </row>
    <row r="198" spans="1:11" ht="15" x14ac:dyDescent="0.2">
      <c r="A198" s="171">
        <f t="shared" si="2"/>
        <v>110</v>
      </c>
      <c r="B198" s="252">
        <v>197</v>
      </c>
      <c r="C198" s="252">
        <v>186</v>
      </c>
      <c r="D198" s="252">
        <v>183</v>
      </c>
      <c r="E198" s="252">
        <v>175</v>
      </c>
      <c r="F198" s="252">
        <v>171</v>
      </c>
      <c r="G198" s="252">
        <v>164</v>
      </c>
      <c r="H198" s="252">
        <v>157</v>
      </c>
      <c r="I198" s="184">
        <v>230</v>
      </c>
      <c r="J198" s="184">
        <v>230</v>
      </c>
      <c r="K198" s="184">
        <v>230</v>
      </c>
    </row>
    <row r="199" spans="1:11" ht="15" x14ac:dyDescent="0.2">
      <c r="A199" s="171">
        <f t="shared" si="2"/>
        <v>111</v>
      </c>
      <c r="B199" s="252">
        <v>197</v>
      </c>
      <c r="C199" s="252">
        <v>187</v>
      </c>
      <c r="D199" s="252">
        <v>184</v>
      </c>
      <c r="E199" s="252">
        <v>175</v>
      </c>
      <c r="F199" s="252">
        <v>171</v>
      </c>
      <c r="G199" s="252">
        <v>165</v>
      </c>
      <c r="H199" s="252">
        <v>158</v>
      </c>
      <c r="I199" s="184">
        <v>230</v>
      </c>
      <c r="J199" s="184">
        <v>230</v>
      </c>
      <c r="K199" s="184">
        <v>230</v>
      </c>
    </row>
    <row r="200" spans="1:11" ht="15" x14ac:dyDescent="0.2">
      <c r="A200" s="171">
        <f t="shared" si="2"/>
        <v>112</v>
      </c>
      <c r="B200" s="252">
        <v>198</v>
      </c>
      <c r="C200" s="252">
        <v>187</v>
      </c>
      <c r="D200" s="252">
        <v>184</v>
      </c>
      <c r="E200" s="252">
        <v>176</v>
      </c>
      <c r="F200" s="252">
        <v>172</v>
      </c>
      <c r="G200" s="252">
        <v>165</v>
      </c>
      <c r="H200" s="252">
        <v>158</v>
      </c>
      <c r="I200" s="184">
        <v>230</v>
      </c>
      <c r="J200" s="184">
        <v>230</v>
      </c>
      <c r="K200" s="184">
        <v>230</v>
      </c>
    </row>
    <row r="201" spans="1:11" ht="15" x14ac:dyDescent="0.2">
      <c r="A201" s="171">
        <f t="shared" si="2"/>
        <v>113</v>
      </c>
      <c r="B201" s="252">
        <v>198</v>
      </c>
      <c r="C201" s="252">
        <v>188</v>
      </c>
      <c r="D201" s="252">
        <v>185</v>
      </c>
      <c r="E201" s="252">
        <v>176</v>
      </c>
      <c r="F201" s="252">
        <v>173</v>
      </c>
      <c r="G201" s="252">
        <v>166</v>
      </c>
      <c r="H201" s="252">
        <v>159</v>
      </c>
      <c r="I201" s="184">
        <v>230</v>
      </c>
      <c r="J201" s="184">
        <v>230</v>
      </c>
      <c r="K201" s="184">
        <v>230</v>
      </c>
    </row>
    <row r="202" spans="1:11" ht="15" x14ac:dyDescent="0.2">
      <c r="A202" s="171">
        <f t="shared" si="2"/>
        <v>114</v>
      </c>
      <c r="B202" s="252">
        <v>199</v>
      </c>
      <c r="C202" s="252">
        <v>188</v>
      </c>
      <c r="D202" s="252">
        <v>186</v>
      </c>
      <c r="E202" s="252">
        <v>177</v>
      </c>
      <c r="F202" s="252">
        <v>173</v>
      </c>
      <c r="G202" s="252">
        <v>166</v>
      </c>
      <c r="H202" s="252">
        <v>159</v>
      </c>
      <c r="I202" s="184">
        <v>230</v>
      </c>
      <c r="J202" s="184">
        <v>230</v>
      </c>
      <c r="K202" s="184">
        <v>230</v>
      </c>
    </row>
    <row r="203" spans="1:11" ht="15" x14ac:dyDescent="0.2">
      <c r="A203" s="171">
        <f t="shared" si="2"/>
        <v>115</v>
      </c>
      <c r="B203" s="252">
        <v>199</v>
      </c>
      <c r="C203" s="252">
        <v>189</v>
      </c>
      <c r="D203" s="252">
        <v>186</v>
      </c>
      <c r="E203" s="252">
        <v>177</v>
      </c>
      <c r="F203" s="252">
        <v>174</v>
      </c>
      <c r="G203" s="252">
        <v>167</v>
      </c>
      <c r="H203" s="252">
        <v>160</v>
      </c>
      <c r="I203" s="184">
        <v>230</v>
      </c>
      <c r="J203" s="184">
        <v>230</v>
      </c>
      <c r="K203" s="184">
        <v>230</v>
      </c>
    </row>
    <row r="204" spans="1:11" ht="15" x14ac:dyDescent="0.2">
      <c r="A204" s="171">
        <f t="shared" si="2"/>
        <v>116</v>
      </c>
      <c r="B204" s="252">
        <v>200</v>
      </c>
      <c r="C204" s="252">
        <v>190</v>
      </c>
      <c r="D204" s="252">
        <v>187</v>
      </c>
      <c r="E204" s="252">
        <v>178</v>
      </c>
      <c r="F204" s="252">
        <v>174</v>
      </c>
      <c r="G204" s="252">
        <v>167</v>
      </c>
      <c r="H204" s="252">
        <v>161</v>
      </c>
      <c r="I204" s="184">
        <v>230</v>
      </c>
      <c r="J204" s="184">
        <v>230</v>
      </c>
      <c r="K204" s="184">
        <v>230</v>
      </c>
    </row>
    <row r="205" spans="1:11" ht="15" x14ac:dyDescent="0.2">
      <c r="A205" s="171">
        <f t="shared" si="2"/>
        <v>117</v>
      </c>
      <c r="B205" s="252">
        <v>200</v>
      </c>
      <c r="C205" s="252">
        <v>190</v>
      </c>
      <c r="D205" s="252">
        <v>187</v>
      </c>
      <c r="E205" s="252">
        <v>179</v>
      </c>
      <c r="F205" s="252">
        <v>175</v>
      </c>
      <c r="G205" s="252">
        <v>168</v>
      </c>
      <c r="H205" s="252">
        <v>161</v>
      </c>
      <c r="I205" s="184">
        <v>230</v>
      </c>
      <c r="J205" s="184">
        <v>230</v>
      </c>
      <c r="K205" s="184">
        <v>230</v>
      </c>
    </row>
    <row r="206" spans="1:11" ht="15" x14ac:dyDescent="0.2">
      <c r="A206" s="171">
        <f t="shared" si="2"/>
        <v>118</v>
      </c>
      <c r="B206" s="252">
        <v>201</v>
      </c>
      <c r="C206" s="252">
        <v>191</v>
      </c>
      <c r="D206" s="252">
        <v>188</v>
      </c>
      <c r="E206" s="252">
        <v>179</v>
      </c>
      <c r="F206" s="252">
        <v>175</v>
      </c>
      <c r="G206" s="252">
        <v>168</v>
      </c>
      <c r="H206" s="252">
        <v>162</v>
      </c>
      <c r="I206" s="184">
        <v>230</v>
      </c>
      <c r="J206" s="184">
        <v>230</v>
      </c>
      <c r="K206" s="184">
        <v>230</v>
      </c>
    </row>
    <row r="207" spans="1:11" ht="15" x14ac:dyDescent="0.2">
      <c r="A207" s="171">
        <f t="shared" si="2"/>
        <v>119</v>
      </c>
      <c r="B207" s="252">
        <v>201</v>
      </c>
      <c r="C207" s="252">
        <v>191</v>
      </c>
      <c r="D207" s="252">
        <v>188</v>
      </c>
      <c r="E207" s="252">
        <v>180</v>
      </c>
      <c r="F207" s="252">
        <v>176</v>
      </c>
      <c r="G207" s="252">
        <v>169</v>
      </c>
      <c r="H207" s="252">
        <v>163</v>
      </c>
      <c r="I207" s="184">
        <v>230</v>
      </c>
      <c r="J207" s="184">
        <v>230</v>
      </c>
      <c r="K207" s="184">
        <v>230</v>
      </c>
    </row>
    <row r="208" spans="1:11" ht="15" x14ac:dyDescent="0.2">
      <c r="A208" s="171">
        <f t="shared" si="2"/>
        <v>120</v>
      </c>
      <c r="B208" s="252">
        <v>202</v>
      </c>
      <c r="C208" s="252">
        <v>192</v>
      </c>
      <c r="D208" s="252">
        <v>189</v>
      </c>
      <c r="E208" s="252">
        <v>180</v>
      </c>
      <c r="F208" s="252">
        <v>177</v>
      </c>
      <c r="G208" s="252">
        <v>170</v>
      </c>
      <c r="H208" s="252">
        <v>163</v>
      </c>
      <c r="I208" s="184">
        <v>230</v>
      </c>
      <c r="J208" s="184">
        <v>230</v>
      </c>
      <c r="K208" s="184">
        <v>230</v>
      </c>
    </row>
    <row r="209" spans="1:11" ht="15" x14ac:dyDescent="0.2">
      <c r="A209" s="171">
        <f t="shared" si="2"/>
        <v>121</v>
      </c>
      <c r="B209" s="252">
        <v>202</v>
      </c>
      <c r="C209" s="252">
        <v>193</v>
      </c>
      <c r="D209" s="252">
        <v>190</v>
      </c>
      <c r="E209" s="252">
        <v>181</v>
      </c>
      <c r="F209" s="252">
        <v>177</v>
      </c>
      <c r="G209" s="252">
        <v>170</v>
      </c>
      <c r="H209" s="252">
        <v>164</v>
      </c>
      <c r="I209" s="184">
        <v>230</v>
      </c>
      <c r="J209" s="184">
        <v>230</v>
      </c>
      <c r="K209" s="184">
        <v>230</v>
      </c>
    </row>
    <row r="210" spans="1:11" ht="15" x14ac:dyDescent="0.2">
      <c r="A210" s="171">
        <f t="shared" si="2"/>
        <v>122</v>
      </c>
      <c r="B210" s="252">
        <v>203</v>
      </c>
      <c r="C210" s="252">
        <v>193</v>
      </c>
      <c r="D210" s="252">
        <v>190</v>
      </c>
      <c r="E210" s="252">
        <v>181</v>
      </c>
      <c r="F210" s="252">
        <v>178</v>
      </c>
      <c r="G210" s="252">
        <v>171</v>
      </c>
      <c r="H210" s="252">
        <v>165</v>
      </c>
      <c r="I210" s="184">
        <v>230</v>
      </c>
      <c r="J210" s="184">
        <v>230</v>
      </c>
      <c r="K210" s="184">
        <v>230</v>
      </c>
    </row>
    <row r="211" spans="1:11" ht="15" x14ac:dyDescent="0.2">
      <c r="A211" s="171">
        <f t="shared" si="2"/>
        <v>123</v>
      </c>
      <c r="B211" s="252">
        <v>203</v>
      </c>
      <c r="C211" s="252">
        <v>194</v>
      </c>
      <c r="D211" s="252">
        <v>191</v>
      </c>
      <c r="E211" s="252">
        <v>182</v>
      </c>
      <c r="F211" s="252">
        <v>178</v>
      </c>
      <c r="G211" s="252">
        <v>171</v>
      </c>
      <c r="H211" s="252">
        <v>165</v>
      </c>
      <c r="I211" s="184">
        <v>230</v>
      </c>
      <c r="J211" s="184">
        <v>230</v>
      </c>
      <c r="K211" s="184">
        <v>230</v>
      </c>
    </row>
    <row r="212" spans="1:11" ht="15" x14ac:dyDescent="0.2">
      <c r="A212" s="171">
        <f t="shared" si="2"/>
        <v>124</v>
      </c>
      <c r="B212" s="252">
        <v>204</v>
      </c>
      <c r="C212" s="252">
        <v>194</v>
      </c>
      <c r="D212" s="252">
        <v>191</v>
      </c>
      <c r="E212" s="252">
        <v>182</v>
      </c>
      <c r="F212" s="252">
        <v>179</v>
      </c>
      <c r="G212" s="252">
        <v>172</v>
      </c>
      <c r="H212" s="252">
        <v>166</v>
      </c>
      <c r="I212" s="184">
        <v>230</v>
      </c>
      <c r="J212" s="184">
        <v>230</v>
      </c>
      <c r="K212" s="184">
        <v>230</v>
      </c>
    </row>
    <row r="213" spans="1:11" ht="15" x14ac:dyDescent="0.2">
      <c r="A213" s="171">
        <f t="shared" si="2"/>
        <v>125</v>
      </c>
      <c r="B213" s="252">
        <v>204</v>
      </c>
      <c r="C213" s="252">
        <v>195</v>
      </c>
      <c r="D213" s="252">
        <v>192</v>
      </c>
      <c r="E213" s="252">
        <v>183</v>
      </c>
      <c r="F213" s="252">
        <v>180</v>
      </c>
      <c r="G213" s="252">
        <v>172</v>
      </c>
      <c r="H213" s="252">
        <v>166</v>
      </c>
      <c r="I213" s="184">
        <v>230</v>
      </c>
      <c r="J213" s="184">
        <v>230</v>
      </c>
      <c r="K213" s="184">
        <v>230</v>
      </c>
    </row>
    <row r="214" spans="1:11" ht="15" x14ac:dyDescent="0.2">
      <c r="A214" s="171">
        <f t="shared" si="2"/>
        <v>126</v>
      </c>
      <c r="B214" s="252">
        <v>205</v>
      </c>
      <c r="C214" s="252">
        <v>196</v>
      </c>
      <c r="D214" s="252">
        <v>193</v>
      </c>
      <c r="E214" s="252">
        <v>184</v>
      </c>
      <c r="F214" s="252">
        <v>180</v>
      </c>
      <c r="G214" s="252">
        <v>173</v>
      </c>
      <c r="H214" s="252">
        <v>167</v>
      </c>
      <c r="I214" s="184">
        <v>230</v>
      </c>
      <c r="J214" s="184">
        <v>230</v>
      </c>
      <c r="K214" s="184">
        <v>230</v>
      </c>
    </row>
    <row r="215" spans="1:11" ht="15" x14ac:dyDescent="0.2">
      <c r="A215" s="171">
        <f t="shared" si="2"/>
        <v>127</v>
      </c>
      <c r="B215" s="252">
        <v>205</v>
      </c>
      <c r="C215" s="252">
        <v>196</v>
      </c>
      <c r="D215" s="252">
        <v>193</v>
      </c>
      <c r="E215" s="252">
        <v>184</v>
      </c>
      <c r="F215" s="252">
        <v>181</v>
      </c>
      <c r="G215" s="252">
        <v>173</v>
      </c>
      <c r="H215" s="252">
        <v>168</v>
      </c>
      <c r="I215" s="184">
        <v>230</v>
      </c>
      <c r="J215" s="184">
        <v>230</v>
      </c>
      <c r="K215" s="184">
        <v>230</v>
      </c>
    </row>
    <row r="216" spans="1:11" ht="15" x14ac:dyDescent="0.2">
      <c r="A216" s="171">
        <f t="shared" si="2"/>
        <v>128</v>
      </c>
      <c r="B216" s="252">
        <v>206</v>
      </c>
      <c r="C216" s="252">
        <v>197</v>
      </c>
      <c r="D216" s="252">
        <v>194</v>
      </c>
      <c r="E216" s="252">
        <v>185</v>
      </c>
      <c r="F216" s="252">
        <v>181</v>
      </c>
      <c r="G216" s="252">
        <v>174</v>
      </c>
      <c r="H216" s="252">
        <v>168</v>
      </c>
      <c r="I216" s="184">
        <v>230</v>
      </c>
      <c r="J216" s="184">
        <v>230</v>
      </c>
      <c r="K216" s="184">
        <v>230</v>
      </c>
    </row>
    <row r="217" spans="1:11" ht="15" x14ac:dyDescent="0.2">
      <c r="A217" s="171">
        <f t="shared" si="2"/>
        <v>129</v>
      </c>
      <c r="B217" s="252">
        <v>206</v>
      </c>
      <c r="C217" s="252">
        <v>197</v>
      </c>
      <c r="D217" s="252">
        <v>194</v>
      </c>
      <c r="E217" s="252">
        <v>185</v>
      </c>
      <c r="F217" s="252">
        <v>182</v>
      </c>
      <c r="G217" s="252">
        <v>175</v>
      </c>
      <c r="H217" s="252">
        <v>169</v>
      </c>
    </row>
    <row r="218" spans="1:11" ht="15" x14ac:dyDescent="0.2">
      <c r="A218" s="171">
        <f t="shared" si="2"/>
        <v>130</v>
      </c>
      <c r="B218" s="252">
        <v>207</v>
      </c>
      <c r="C218" s="252">
        <v>198</v>
      </c>
      <c r="D218" s="252">
        <v>195</v>
      </c>
      <c r="E218" s="252">
        <v>186</v>
      </c>
      <c r="F218" s="252">
        <v>183</v>
      </c>
      <c r="G218" s="252">
        <v>175</v>
      </c>
      <c r="H218" s="252">
        <v>170</v>
      </c>
    </row>
    <row r="219" spans="1:11" ht="15" x14ac:dyDescent="0.2">
      <c r="A219" s="171">
        <f t="shared" si="2"/>
        <v>131</v>
      </c>
      <c r="B219" s="252">
        <v>207</v>
      </c>
      <c r="C219" s="252">
        <v>199</v>
      </c>
      <c r="D219" s="252">
        <v>196</v>
      </c>
      <c r="E219" s="252">
        <v>186</v>
      </c>
      <c r="F219" s="252">
        <v>183</v>
      </c>
      <c r="G219" s="252">
        <v>176</v>
      </c>
      <c r="H219" s="252">
        <v>170</v>
      </c>
    </row>
    <row r="220" spans="1:11" ht="15" x14ac:dyDescent="0.2">
      <c r="A220" s="171">
        <f t="shared" si="2"/>
        <v>132</v>
      </c>
      <c r="B220" s="252">
        <v>208</v>
      </c>
      <c r="C220" s="252">
        <v>199</v>
      </c>
      <c r="D220" s="252">
        <v>196</v>
      </c>
      <c r="E220" s="252">
        <v>187</v>
      </c>
      <c r="F220" s="252">
        <v>184</v>
      </c>
      <c r="G220" s="252">
        <v>176</v>
      </c>
      <c r="H220" s="252">
        <v>171</v>
      </c>
    </row>
    <row r="221" spans="1:11" ht="15" x14ac:dyDescent="0.2">
      <c r="A221" s="171">
        <f t="shared" si="2"/>
        <v>133</v>
      </c>
      <c r="B221" s="252">
        <v>208</v>
      </c>
      <c r="C221" s="252">
        <v>200</v>
      </c>
      <c r="D221" s="252">
        <v>197</v>
      </c>
      <c r="E221" s="252">
        <v>187</v>
      </c>
      <c r="F221" s="252">
        <v>184</v>
      </c>
      <c r="G221" s="252">
        <v>177</v>
      </c>
      <c r="H221" s="252">
        <v>171</v>
      </c>
    </row>
    <row r="222" spans="1:11" ht="15" x14ac:dyDescent="0.2">
      <c r="A222" s="171">
        <f t="shared" si="2"/>
        <v>134</v>
      </c>
      <c r="B222" s="252">
        <v>209</v>
      </c>
      <c r="C222" s="252">
        <v>200</v>
      </c>
      <c r="D222" s="252">
        <v>197</v>
      </c>
      <c r="E222" s="252">
        <v>188</v>
      </c>
      <c r="F222" s="252">
        <v>185</v>
      </c>
      <c r="G222" s="252">
        <v>177</v>
      </c>
      <c r="H222" s="252">
        <v>172</v>
      </c>
    </row>
    <row r="223" spans="1:11" ht="15" x14ac:dyDescent="0.2">
      <c r="A223" s="171">
        <f t="shared" si="2"/>
        <v>135</v>
      </c>
      <c r="B223" s="252">
        <v>209</v>
      </c>
      <c r="C223" s="252">
        <v>201</v>
      </c>
      <c r="D223" s="252">
        <v>198</v>
      </c>
      <c r="E223" s="252">
        <v>189</v>
      </c>
      <c r="F223" s="252">
        <v>186</v>
      </c>
      <c r="G223" s="252">
        <v>178</v>
      </c>
      <c r="H223" s="252">
        <v>173</v>
      </c>
    </row>
    <row r="224" spans="1:11" ht="15" x14ac:dyDescent="0.2">
      <c r="A224" s="171">
        <f t="shared" si="2"/>
        <v>136</v>
      </c>
      <c r="B224" s="252">
        <v>210</v>
      </c>
      <c r="C224" s="252">
        <v>201</v>
      </c>
      <c r="D224" s="252">
        <v>199</v>
      </c>
      <c r="E224" s="252">
        <v>189</v>
      </c>
      <c r="F224" s="252">
        <v>186</v>
      </c>
      <c r="G224" s="252">
        <v>179</v>
      </c>
      <c r="H224" s="252">
        <v>173</v>
      </c>
    </row>
    <row r="225" spans="1:8" ht="15" x14ac:dyDescent="0.2">
      <c r="A225" s="171">
        <f t="shared" si="2"/>
        <v>137</v>
      </c>
      <c r="B225" s="252">
        <v>210</v>
      </c>
      <c r="C225" s="252">
        <v>202</v>
      </c>
      <c r="D225" s="252">
        <v>199</v>
      </c>
      <c r="E225" s="252">
        <v>190</v>
      </c>
      <c r="F225" s="252">
        <v>187</v>
      </c>
      <c r="G225" s="252">
        <v>179</v>
      </c>
      <c r="H225" s="252">
        <v>174</v>
      </c>
    </row>
    <row r="226" spans="1:8" ht="15" x14ac:dyDescent="0.2">
      <c r="A226" s="171">
        <f t="shared" si="2"/>
        <v>138</v>
      </c>
      <c r="B226" s="252">
        <v>211</v>
      </c>
      <c r="C226" s="252">
        <v>203</v>
      </c>
      <c r="D226" s="252">
        <v>200</v>
      </c>
      <c r="E226" s="252">
        <v>190</v>
      </c>
      <c r="F226" s="252">
        <v>187</v>
      </c>
      <c r="G226" s="252">
        <v>180</v>
      </c>
      <c r="H226" s="252">
        <v>175</v>
      </c>
    </row>
    <row r="227" spans="1:8" ht="15" x14ac:dyDescent="0.2">
      <c r="A227" s="171">
        <f t="shared" si="2"/>
        <v>139</v>
      </c>
      <c r="B227" s="252">
        <v>211</v>
      </c>
      <c r="C227" s="252">
        <v>203</v>
      </c>
      <c r="D227" s="252">
        <v>200</v>
      </c>
      <c r="E227" s="252">
        <v>191</v>
      </c>
      <c r="F227" s="252">
        <v>188</v>
      </c>
      <c r="G227" s="252">
        <v>180</v>
      </c>
      <c r="H227" s="252">
        <v>175</v>
      </c>
    </row>
    <row r="228" spans="1:8" ht="15" x14ac:dyDescent="0.2">
      <c r="A228" s="171">
        <f t="shared" si="2"/>
        <v>140</v>
      </c>
      <c r="B228" s="252">
        <v>212</v>
      </c>
      <c r="C228" s="252">
        <v>204</v>
      </c>
      <c r="D228" s="252">
        <v>201</v>
      </c>
      <c r="E228" s="252">
        <v>191</v>
      </c>
      <c r="F228" s="252">
        <v>188</v>
      </c>
      <c r="G228" s="252">
        <v>181</v>
      </c>
      <c r="H228" s="252">
        <v>176</v>
      </c>
    </row>
    <row r="229" spans="1:8" ht="15" x14ac:dyDescent="0.2">
      <c r="A229" s="171">
        <f t="shared" si="2"/>
        <v>141</v>
      </c>
      <c r="B229" s="252">
        <v>212</v>
      </c>
      <c r="C229" s="252">
        <v>204</v>
      </c>
      <c r="D229" s="252">
        <v>201</v>
      </c>
      <c r="E229" s="252">
        <v>192</v>
      </c>
      <c r="F229" s="252">
        <v>189</v>
      </c>
      <c r="G229" s="252">
        <v>181</v>
      </c>
      <c r="H229" s="252">
        <v>176</v>
      </c>
    </row>
    <row r="230" spans="1:8" ht="15" x14ac:dyDescent="0.2">
      <c r="A230" s="171">
        <f t="shared" si="2"/>
        <v>142</v>
      </c>
      <c r="B230" s="252">
        <v>213</v>
      </c>
      <c r="C230" s="252">
        <v>205</v>
      </c>
      <c r="D230" s="252">
        <v>202</v>
      </c>
      <c r="E230" s="252">
        <v>192</v>
      </c>
      <c r="F230" s="252">
        <v>190</v>
      </c>
      <c r="G230" s="252">
        <v>182</v>
      </c>
      <c r="H230" s="252">
        <v>177</v>
      </c>
    </row>
    <row r="231" spans="1:8" ht="15" x14ac:dyDescent="0.2">
      <c r="A231" s="171">
        <f t="shared" si="2"/>
        <v>143</v>
      </c>
      <c r="B231" s="252">
        <v>213</v>
      </c>
      <c r="C231" s="252">
        <v>206</v>
      </c>
      <c r="D231" s="252">
        <v>203</v>
      </c>
      <c r="E231" s="252">
        <v>193</v>
      </c>
      <c r="F231" s="252">
        <v>190</v>
      </c>
      <c r="G231" s="252">
        <v>182</v>
      </c>
      <c r="H231" s="252">
        <v>178</v>
      </c>
    </row>
    <row r="232" spans="1:8" ht="15" x14ac:dyDescent="0.2">
      <c r="A232" s="171">
        <f t="shared" si="2"/>
        <v>144</v>
      </c>
      <c r="B232" s="252">
        <v>214</v>
      </c>
      <c r="C232" s="252">
        <v>206</v>
      </c>
      <c r="D232" s="252">
        <v>203</v>
      </c>
      <c r="E232" s="252">
        <v>194</v>
      </c>
      <c r="F232" s="252">
        <v>191</v>
      </c>
      <c r="G232" s="252">
        <v>183</v>
      </c>
      <c r="H232" s="252">
        <v>178</v>
      </c>
    </row>
    <row r="233" spans="1:8" ht="15" x14ac:dyDescent="0.2">
      <c r="A233" s="171">
        <f t="shared" si="2"/>
        <v>145</v>
      </c>
      <c r="B233" s="252">
        <v>214</v>
      </c>
      <c r="C233" s="252">
        <v>207</v>
      </c>
      <c r="D233" s="252">
        <v>204</v>
      </c>
      <c r="E233" s="252">
        <v>194</v>
      </c>
      <c r="F233" s="252">
        <v>191</v>
      </c>
      <c r="G233" s="252">
        <v>184</v>
      </c>
      <c r="H233" s="252">
        <v>179</v>
      </c>
    </row>
    <row r="234" spans="1:8" ht="15" x14ac:dyDescent="0.2">
      <c r="A234" s="171">
        <f t="shared" si="2"/>
        <v>146</v>
      </c>
      <c r="B234" s="252">
        <v>215</v>
      </c>
      <c r="C234" s="252">
        <v>207</v>
      </c>
      <c r="D234" s="252">
        <v>204</v>
      </c>
      <c r="E234" s="252">
        <v>195</v>
      </c>
      <c r="F234" s="252">
        <v>192</v>
      </c>
      <c r="G234" s="252">
        <v>184</v>
      </c>
      <c r="H234" s="252">
        <v>180</v>
      </c>
    </row>
    <row r="235" spans="1:8" ht="15" x14ac:dyDescent="0.2">
      <c r="A235" s="171">
        <f t="shared" si="2"/>
        <v>147</v>
      </c>
      <c r="B235" s="252">
        <v>215</v>
      </c>
      <c r="C235" s="252">
        <v>208</v>
      </c>
      <c r="D235" s="252">
        <v>205</v>
      </c>
      <c r="E235" s="252">
        <v>195</v>
      </c>
      <c r="F235" s="252">
        <v>193</v>
      </c>
      <c r="G235" s="252">
        <v>185</v>
      </c>
      <c r="H235" s="252">
        <v>180</v>
      </c>
    </row>
    <row r="236" spans="1:8" ht="15" x14ac:dyDescent="0.2">
      <c r="A236" s="171">
        <f t="shared" si="2"/>
        <v>148</v>
      </c>
      <c r="B236" s="252">
        <v>216</v>
      </c>
      <c r="C236" s="252">
        <v>209</v>
      </c>
      <c r="D236" s="252">
        <v>206</v>
      </c>
      <c r="E236" s="252">
        <v>196</v>
      </c>
      <c r="F236" s="252">
        <v>193</v>
      </c>
      <c r="G236" s="252">
        <v>185</v>
      </c>
      <c r="H236" s="252">
        <v>181</v>
      </c>
    </row>
    <row r="237" spans="1:8" ht="15" x14ac:dyDescent="0.2">
      <c r="A237" s="171">
        <f t="shared" si="2"/>
        <v>149</v>
      </c>
      <c r="B237" s="252">
        <v>216</v>
      </c>
      <c r="C237" s="252">
        <v>209</v>
      </c>
      <c r="D237" s="252">
        <v>206</v>
      </c>
      <c r="E237" s="252">
        <v>196</v>
      </c>
      <c r="F237" s="252">
        <v>194</v>
      </c>
      <c r="G237" s="252">
        <v>186</v>
      </c>
      <c r="H237" s="252">
        <v>181</v>
      </c>
    </row>
    <row r="238" spans="1:8" ht="15" x14ac:dyDescent="0.2">
      <c r="A238" s="171">
        <f t="shared" si="2"/>
        <v>150</v>
      </c>
      <c r="B238" s="252">
        <v>217</v>
      </c>
      <c r="C238" s="252">
        <v>210</v>
      </c>
      <c r="D238" s="252">
        <v>207</v>
      </c>
      <c r="E238" s="252">
        <v>197</v>
      </c>
      <c r="F238" s="252">
        <v>194</v>
      </c>
      <c r="G238" s="252">
        <v>186</v>
      </c>
      <c r="H238" s="252">
        <v>182</v>
      </c>
    </row>
    <row r="239" spans="1:8" ht="15" x14ac:dyDescent="0.2">
      <c r="A239" s="171">
        <f t="shared" si="2"/>
        <v>151</v>
      </c>
      <c r="B239" s="252">
        <v>217</v>
      </c>
      <c r="C239" s="252">
        <v>210</v>
      </c>
      <c r="D239" s="252">
        <v>207</v>
      </c>
      <c r="E239" s="252">
        <v>197</v>
      </c>
      <c r="F239" s="252">
        <v>195</v>
      </c>
      <c r="G239" s="252">
        <v>187</v>
      </c>
      <c r="H239" s="252">
        <v>183</v>
      </c>
    </row>
    <row r="240" spans="1:8" ht="15" x14ac:dyDescent="0.2">
      <c r="A240" s="171">
        <f t="shared" si="2"/>
        <v>152</v>
      </c>
      <c r="B240" s="252">
        <v>218</v>
      </c>
      <c r="C240" s="252">
        <v>211</v>
      </c>
      <c r="D240" s="252">
        <v>208</v>
      </c>
      <c r="E240" s="252">
        <v>198</v>
      </c>
      <c r="F240" s="252">
        <v>196</v>
      </c>
      <c r="G240" s="252">
        <v>187</v>
      </c>
      <c r="H240" s="252">
        <v>183</v>
      </c>
    </row>
    <row r="241" spans="1:8" ht="15" x14ac:dyDescent="0.2">
      <c r="A241" s="171">
        <f t="shared" si="2"/>
        <v>153</v>
      </c>
      <c r="B241" s="252">
        <v>218</v>
      </c>
      <c r="C241" s="252">
        <v>212</v>
      </c>
      <c r="D241" s="252">
        <v>209</v>
      </c>
      <c r="E241" s="252">
        <v>199</v>
      </c>
      <c r="F241" s="252">
        <v>196</v>
      </c>
      <c r="G241" s="252">
        <v>188</v>
      </c>
      <c r="H241" s="252">
        <v>184</v>
      </c>
    </row>
    <row r="242" spans="1:8" ht="15" x14ac:dyDescent="0.2">
      <c r="A242" s="171">
        <f t="shared" si="2"/>
        <v>154</v>
      </c>
      <c r="B242" s="252">
        <v>219</v>
      </c>
      <c r="C242" s="252">
        <v>212</v>
      </c>
      <c r="D242" s="252">
        <v>209</v>
      </c>
      <c r="E242" s="252">
        <v>199</v>
      </c>
      <c r="F242" s="252">
        <v>197</v>
      </c>
      <c r="G242" s="252">
        <v>189</v>
      </c>
      <c r="H242" s="252">
        <v>185</v>
      </c>
    </row>
    <row r="243" spans="1:8" ht="15" x14ac:dyDescent="0.2">
      <c r="A243" s="171">
        <f t="shared" ref="A243:A306" si="3">A242+1</f>
        <v>155</v>
      </c>
      <c r="B243" s="252">
        <v>219</v>
      </c>
      <c r="C243" s="252">
        <v>213</v>
      </c>
      <c r="D243" s="252">
        <v>210</v>
      </c>
      <c r="E243" s="252">
        <v>200</v>
      </c>
      <c r="F243" s="252">
        <v>197</v>
      </c>
      <c r="G243" s="252">
        <v>189</v>
      </c>
      <c r="H243" s="252">
        <v>185</v>
      </c>
    </row>
    <row r="244" spans="1:8" ht="15" x14ac:dyDescent="0.2">
      <c r="A244" s="171">
        <f t="shared" si="3"/>
        <v>156</v>
      </c>
      <c r="B244" s="252">
        <v>220</v>
      </c>
      <c r="C244" s="252">
        <v>213</v>
      </c>
      <c r="D244" s="252">
        <v>210</v>
      </c>
      <c r="E244" s="252">
        <v>200</v>
      </c>
      <c r="F244" s="252">
        <v>198</v>
      </c>
      <c r="G244" s="252">
        <v>190</v>
      </c>
      <c r="H244" s="252">
        <v>186</v>
      </c>
    </row>
    <row r="245" spans="1:8" ht="15" x14ac:dyDescent="0.2">
      <c r="A245" s="171">
        <f t="shared" si="3"/>
        <v>157</v>
      </c>
      <c r="B245" s="252">
        <v>220</v>
      </c>
      <c r="C245" s="252">
        <v>214</v>
      </c>
      <c r="D245" s="252">
        <v>211</v>
      </c>
      <c r="E245" s="252">
        <v>201</v>
      </c>
      <c r="F245" s="252">
        <v>199</v>
      </c>
      <c r="G245" s="252">
        <v>190</v>
      </c>
      <c r="H245" s="252">
        <v>186</v>
      </c>
    </row>
    <row r="246" spans="1:8" ht="15" x14ac:dyDescent="0.2">
      <c r="A246" s="171">
        <f t="shared" si="3"/>
        <v>158</v>
      </c>
      <c r="B246" s="252">
        <v>221</v>
      </c>
      <c r="C246" s="252">
        <v>214</v>
      </c>
      <c r="D246" s="252">
        <v>212</v>
      </c>
      <c r="E246" s="252">
        <v>201</v>
      </c>
      <c r="F246" s="252">
        <v>199</v>
      </c>
      <c r="G246" s="252">
        <v>191</v>
      </c>
      <c r="H246" s="252">
        <v>187</v>
      </c>
    </row>
    <row r="247" spans="1:8" ht="15" x14ac:dyDescent="0.2">
      <c r="A247" s="171">
        <f t="shared" si="3"/>
        <v>159</v>
      </c>
      <c r="B247" s="252">
        <v>221</v>
      </c>
      <c r="C247" s="252">
        <v>215</v>
      </c>
      <c r="D247" s="252">
        <v>212</v>
      </c>
      <c r="E247" s="252">
        <v>202</v>
      </c>
      <c r="F247" s="252">
        <v>200</v>
      </c>
      <c r="G247" s="252">
        <v>191</v>
      </c>
      <c r="H247" s="252">
        <v>188</v>
      </c>
    </row>
    <row r="248" spans="1:8" ht="15" x14ac:dyDescent="0.2">
      <c r="A248" s="171">
        <f t="shared" si="3"/>
        <v>160</v>
      </c>
      <c r="B248" s="252">
        <v>222</v>
      </c>
      <c r="C248" s="252">
        <v>216</v>
      </c>
      <c r="D248" s="252">
        <v>213</v>
      </c>
      <c r="E248" s="252">
        <v>203</v>
      </c>
      <c r="F248" s="252">
        <v>200</v>
      </c>
      <c r="G248" s="252">
        <v>192</v>
      </c>
      <c r="H248" s="252">
        <v>188</v>
      </c>
    </row>
    <row r="249" spans="1:8" ht="15" x14ac:dyDescent="0.2">
      <c r="A249" s="171">
        <f t="shared" si="3"/>
        <v>161</v>
      </c>
      <c r="B249" s="252">
        <v>222</v>
      </c>
      <c r="C249" s="252">
        <v>216</v>
      </c>
      <c r="D249" s="252">
        <v>213</v>
      </c>
      <c r="E249" s="252">
        <v>203</v>
      </c>
      <c r="F249" s="252">
        <v>201</v>
      </c>
      <c r="G249" s="252">
        <v>192</v>
      </c>
      <c r="H249" s="252">
        <v>189</v>
      </c>
    </row>
    <row r="250" spans="1:8" ht="15" x14ac:dyDescent="0.2">
      <c r="A250" s="171">
        <f t="shared" si="3"/>
        <v>162</v>
      </c>
      <c r="B250" s="252">
        <v>223</v>
      </c>
      <c r="C250" s="252">
        <v>217</v>
      </c>
      <c r="D250" s="252">
        <v>214</v>
      </c>
      <c r="E250" s="252">
        <v>204</v>
      </c>
      <c r="F250" s="252">
        <v>201</v>
      </c>
      <c r="G250" s="252">
        <v>193</v>
      </c>
      <c r="H250" s="252">
        <v>190</v>
      </c>
    </row>
    <row r="251" spans="1:8" ht="15" x14ac:dyDescent="0.2">
      <c r="A251" s="171">
        <f t="shared" si="3"/>
        <v>163</v>
      </c>
      <c r="B251" s="252">
        <v>223</v>
      </c>
      <c r="C251" s="252">
        <v>217</v>
      </c>
      <c r="D251" s="252">
        <v>214</v>
      </c>
      <c r="E251" s="252">
        <v>204</v>
      </c>
      <c r="F251" s="252">
        <v>202</v>
      </c>
      <c r="G251" s="252">
        <v>194</v>
      </c>
      <c r="H251" s="252">
        <v>190</v>
      </c>
    </row>
    <row r="252" spans="1:8" ht="15" x14ac:dyDescent="0.2">
      <c r="A252" s="171">
        <f t="shared" si="3"/>
        <v>164</v>
      </c>
      <c r="B252" s="252">
        <v>224</v>
      </c>
      <c r="C252" s="252">
        <v>218</v>
      </c>
      <c r="D252" s="252">
        <v>215</v>
      </c>
      <c r="E252" s="252">
        <v>205</v>
      </c>
      <c r="F252" s="252">
        <v>203</v>
      </c>
      <c r="G252" s="252">
        <v>194</v>
      </c>
      <c r="H252" s="252">
        <v>191</v>
      </c>
    </row>
    <row r="253" spans="1:8" ht="15" x14ac:dyDescent="0.2">
      <c r="A253" s="171">
        <f t="shared" si="3"/>
        <v>165</v>
      </c>
      <c r="B253" s="252">
        <v>224</v>
      </c>
      <c r="C253" s="252">
        <v>219</v>
      </c>
      <c r="D253" s="252">
        <v>216</v>
      </c>
      <c r="E253" s="252">
        <v>206</v>
      </c>
      <c r="F253" s="252">
        <v>203</v>
      </c>
      <c r="G253" s="252">
        <v>195</v>
      </c>
      <c r="H253" s="252">
        <v>192</v>
      </c>
    </row>
    <row r="254" spans="1:8" ht="15" x14ac:dyDescent="0.2">
      <c r="A254" s="171">
        <f t="shared" si="3"/>
        <v>166</v>
      </c>
      <c r="B254" s="252">
        <v>225</v>
      </c>
      <c r="C254" s="252">
        <v>219</v>
      </c>
      <c r="D254" s="252">
        <v>216</v>
      </c>
      <c r="E254" s="252">
        <v>206</v>
      </c>
      <c r="F254" s="252">
        <v>204</v>
      </c>
      <c r="G254" s="252">
        <v>195</v>
      </c>
      <c r="H254" s="252">
        <v>192</v>
      </c>
    </row>
    <row r="255" spans="1:8" ht="15" x14ac:dyDescent="0.2">
      <c r="A255" s="171">
        <f t="shared" si="3"/>
        <v>167</v>
      </c>
      <c r="B255" s="252">
        <v>225</v>
      </c>
      <c r="C255" s="252">
        <v>220</v>
      </c>
      <c r="D255" s="252">
        <v>217</v>
      </c>
      <c r="E255" s="252">
        <v>207</v>
      </c>
      <c r="F255" s="252">
        <v>204</v>
      </c>
      <c r="G255" s="252">
        <v>196</v>
      </c>
      <c r="H255" s="252">
        <v>193</v>
      </c>
    </row>
    <row r="256" spans="1:8" ht="15" x14ac:dyDescent="0.2">
      <c r="A256" s="171">
        <f t="shared" si="3"/>
        <v>168</v>
      </c>
      <c r="B256" s="252">
        <v>226</v>
      </c>
      <c r="C256" s="252">
        <v>220</v>
      </c>
      <c r="D256" s="252">
        <v>217</v>
      </c>
      <c r="E256" s="252">
        <v>207</v>
      </c>
      <c r="F256" s="252">
        <v>205</v>
      </c>
      <c r="G256" s="252">
        <v>196</v>
      </c>
      <c r="H256" s="252">
        <v>193</v>
      </c>
    </row>
    <row r="257" spans="1:8" ht="15" x14ac:dyDescent="0.2">
      <c r="A257" s="171">
        <f t="shared" si="3"/>
        <v>169</v>
      </c>
      <c r="B257" s="252">
        <v>226</v>
      </c>
      <c r="C257" s="252">
        <v>221</v>
      </c>
      <c r="D257" s="252">
        <v>218</v>
      </c>
      <c r="E257" s="252">
        <v>208</v>
      </c>
      <c r="F257" s="252">
        <v>206</v>
      </c>
      <c r="G257" s="252">
        <v>197</v>
      </c>
      <c r="H257" s="252">
        <v>194</v>
      </c>
    </row>
    <row r="258" spans="1:8" ht="15" x14ac:dyDescent="0.2">
      <c r="A258" s="171">
        <f t="shared" si="3"/>
        <v>170</v>
      </c>
      <c r="B258" s="252">
        <v>227</v>
      </c>
      <c r="C258" s="252">
        <v>222</v>
      </c>
      <c r="D258" s="252">
        <v>219</v>
      </c>
      <c r="E258" s="252">
        <v>209</v>
      </c>
      <c r="F258" s="252">
        <v>206</v>
      </c>
      <c r="G258" s="252">
        <v>197</v>
      </c>
      <c r="H258" s="252">
        <v>195</v>
      </c>
    </row>
    <row r="259" spans="1:8" ht="15" x14ac:dyDescent="0.2">
      <c r="A259" s="171">
        <f t="shared" si="3"/>
        <v>171</v>
      </c>
      <c r="B259" s="252">
        <v>227</v>
      </c>
      <c r="C259" s="252">
        <v>222</v>
      </c>
      <c r="D259" s="252">
        <v>219</v>
      </c>
      <c r="E259" s="252">
        <v>209</v>
      </c>
      <c r="F259" s="252">
        <v>207</v>
      </c>
      <c r="G259" s="252">
        <v>198</v>
      </c>
      <c r="H259" s="252">
        <v>195</v>
      </c>
    </row>
    <row r="260" spans="1:8" ht="15" x14ac:dyDescent="0.2">
      <c r="A260" s="171">
        <f t="shared" si="3"/>
        <v>172</v>
      </c>
      <c r="B260" s="252">
        <v>228</v>
      </c>
      <c r="C260" s="252">
        <v>223</v>
      </c>
      <c r="D260" s="252">
        <v>220</v>
      </c>
      <c r="E260" s="252">
        <v>210</v>
      </c>
      <c r="F260" s="252">
        <v>207</v>
      </c>
      <c r="G260" s="252">
        <v>199</v>
      </c>
      <c r="H260" s="252">
        <v>196</v>
      </c>
    </row>
    <row r="261" spans="1:8" ht="15" x14ac:dyDescent="0.2">
      <c r="A261" s="171">
        <f t="shared" si="3"/>
        <v>173</v>
      </c>
      <c r="B261" s="252">
        <v>228</v>
      </c>
      <c r="C261" s="252">
        <v>223</v>
      </c>
      <c r="D261" s="252">
        <v>220</v>
      </c>
      <c r="E261" s="252">
        <v>210</v>
      </c>
      <c r="F261" s="252">
        <v>208</v>
      </c>
      <c r="G261" s="252">
        <v>199</v>
      </c>
      <c r="H261" s="252">
        <v>197</v>
      </c>
    </row>
    <row r="262" spans="1:8" ht="15" x14ac:dyDescent="0.2">
      <c r="A262" s="171">
        <f t="shared" si="3"/>
        <v>174</v>
      </c>
      <c r="B262" s="252">
        <v>229</v>
      </c>
      <c r="C262" s="252">
        <v>224</v>
      </c>
      <c r="D262" s="252">
        <v>221</v>
      </c>
      <c r="E262" s="252">
        <v>211</v>
      </c>
      <c r="F262" s="252">
        <v>209</v>
      </c>
      <c r="G262" s="252">
        <v>200</v>
      </c>
      <c r="H262" s="252">
        <v>197</v>
      </c>
    </row>
    <row r="263" spans="1:8" ht="15" x14ac:dyDescent="0.2">
      <c r="A263" s="171">
        <f t="shared" si="3"/>
        <v>175</v>
      </c>
      <c r="B263" s="252">
        <v>229</v>
      </c>
      <c r="C263" s="252">
        <v>225</v>
      </c>
      <c r="D263" s="252">
        <v>222</v>
      </c>
      <c r="E263" s="252">
        <v>212</v>
      </c>
      <c r="F263" s="252">
        <v>209</v>
      </c>
      <c r="G263" s="252">
        <v>200</v>
      </c>
      <c r="H263" s="252">
        <v>198</v>
      </c>
    </row>
    <row r="264" spans="1:8" ht="15" x14ac:dyDescent="0.2">
      <c r="A264" s="171">
        <f t="shared" si="3"/>
        <v>176</v>
      </c>
      <c r="B264" s="252">
        <v>230</v>
      </c>
      <c r="C264" s="252">
        <v>225</v>
      </c>
      <c r="D264" s="252">
        <v>222</v>
      </c>
      <c r="E264" s="252">
        <v>212</v>
      </c>
      <c r="F264" s="252">
        <v>210</v>
      </c>
      <c r="G264" s="252">
        <v>201</v>
      </c>
      <c r="H264" s="252">
        <v>198</v>
      </c>
    </row>
    <row r="265" spans="1:8" ht="15" x14ac:dyDescent="0.2">
      <c r="A265" s="171">
        <f t="shared" si="3"/>
        <v>177</v>
      </c>
      <c r="B265" s="252">
        <v>230</v>
      </c>
      <c r="C265" s="252">
        <v>226</v>
      </c>
      <c r="D265" s="252">
        <v>223</v>
      </c>
      <c r="E265" s="252">
        <v>213</v>
      </c>
      <c r="F265" s="252">
        <v>210</v>
      </c>
      <c r="G265" s="252">
        <v>201</v>
      </c>
      <c r="H265" s="252">
        <v>199</v>
      </c>
    </row>
    <row r="266" spans="1:8" ht="15" x14ac:dyDescent="0.2">
      <c r="A266" s="171">
        <f t="shared" si="3"/>
        <v>178</v>
      </c>
      <c r="B266" s="184">
        <v>230</v>
      </c>
      <c r="C266" s="252">
        <v>226</v>
      </c>
      <c r="D266" s="252">
        <v>223</v>
      </c>
      <c r="E266" s="252">
        <v>213</v>
      </c>
      <c r="F266" s="252">
        <v>211</v>
      </c>
      <c r="G266" s="252">
        <v>202</v>
      </c>
      <c r="H266" s="252">
        <v>200</v>
      </c>
    </row>
    <row r="267" spans="1:8" ht="15" x14ac:dyDescent="0.2">
      <c r="A267" s="171">
        <f t="shared" si="3"/>
        <v>179</v>
      </c>
      <c r="B267" s="184">
        <v>230</v>
      </c>
      <c r="C267" s="252">
        <v>227</v>
      </c>
      <c r="D267" s="252">
        <v>224</v>
      </c>
      <c r="E267" s="252">
        <v>214</v>
      </c>
      <c r="F267" s="252">
        <v>212</v>
      </c>
      <c r="G267" s="252">
        <v>203</v>
      </c>
      <c r="H267" s="252">
        <v>200</v>
      </c>
    </row>
    <row r="268" spans="1:8" ht="15" x14ac:dyDescent="0.2">
      <c r="A268" s="171">
        <f t="shared" si="3"/>
        <v>180</v>
      </c>
      <c r="B268" s="184">
        <v>230</v>
      </c>
      <c r="C268" s="252">
        <v>227</v>
      </c>
      <c r="D268" s="252">
        <v>225</v>
      </c>
      <c r="E268" s="252">
        <v>214</v>
      </c>
      <c r="F268" s="252">
        <v>212</v>
      </c>
      <c r="G268" s="252">
        <v>203</v>
      </c>
      <c r="H268" s="252">
        <v>201</v>
      </c>
    </row>
    <row r="269" spans="1:8" ht="15" x14ac:dyDescent="0.2">
      <c r="A269" s="171">
        <f t="shared" si="3"/>
        <v>181</v>
      </c>
      <c r="B269" s="184">
        <v>230</v>
      </c>
      <c r="C269" s="252">
        <v>228</v>
      </c>
      <c r="D269" s="252">
        <v>225</v>
      </c>
      <c r="E269" s="252">
        <v>215</v>
      </c>
      <c r="F269" s="252">
        <v>213</v>
      </c>
      <c r="G269" s="252">
        <v>204</v>
      </c>
      <c r="H269" s="252">
        <v>202</v>
      </c>
    </row>
    <row r="270" spans="1:8" ht="15" x14ac:dyDescent="0.2">
      <c r="A270" s="171">
        <f t="shared" si="3"/>
        <v>182</v>
      </c>
      <c r="B270" s="184">
        <v>230</v>
      </c>
      <c r="C270" s="252">
        <v>229</v>
      </c>
      <c r="D270" s="252">
        <v>226</v>
      </c>
      <c r="E270" s="252">
        <v>216</v>
      </c>
      <c r="F270" s="252">
        <v>213</v>
      </c>
      <c r="G270" s="252">
        <v>204</v>
      </c>
      <c r="H270" s="252">
        <v>202</v>
      </c>
    </row>
    <row r="271" spans="1:8" ht="15" x14ac:dyDescent="0.2">
      <c r="A271" s="171">
        <f t="shared" si="3"/>
        <v>183</v>
      </c>
      <c r="B271" s="184">
        <v>230</v>
      </c>
      <c r="C271" s="252">
        <v>229</v>
      </c>
      <c r="D271" s="252">
        <v>226</v>
      </c>
      <c r="E271" s="252">
        <v>216</v>
      </c>
      <c r="F271" s="252">
        <v>214</v>
      </c>
      <c r="G271" s="252">
        <v>205</v>
      </c>
      <c r="H271" s="252">
        <v>203</v>
      </c>
    </row>
    <row r="272" spans="1:8" ht="15" x14ac:dyDescent="0.2">
      <c r="A272" s="171">
        <f t="shared" si="3"/>
        <v>184</v>
      </c>
      <c r="B272" s="184">
        <v>230</v>
      </c>
      <c r="C272" s="252">
        <v>230</v>
      </c>
      <c r="D272" s="252">
        <v>227</v>
      </c>
      <c r="E272" s="252">
        <v>217</v>
      </c>
      <c r="F272" s="252">
        <v>214</v>
      </c>
      <c r="G272" s="252">
        <v>205</v>
      </c>
      <c r="H272" s="252">
        <v>203</v>
      </c>
    </row>
    <row r="273" spans="1:8" ht="15" x14ac:dyDescent="0.2">
      <c r="A273" s="171">
        <f t="shared" si="3"/>
        <v>185</v>
      </c>
      <c r="B273" s="184">
        <v>230</v>
      </c>
      <c r="C273" s="252">
        <v>230</v>
      </c>
      <c r="D273" s="252">
        <v>227</v>
      </c>
      <c r="E273" s="252">
        <v>217</v>
      </c>
      <c r="F273" s="252">
        <v>215</v>
      </c>
      <c r="G273" s="252">
        <v>206</v>
      </c>
      <c r="H273" s="252">
        <v>204</v>
      </c>
    </row>
    <row r="274" spans="1:8" ht="15" x14ac:dyDescent="0.2">
      <c r="A274" s="171">
        <f t="shared" si="3"/>
        <v>186</v>
      </c>
      <c r="B274" s="184">
        <v>230</v>
      </c>
      <c r="C274" s="184">
        <v>230</v>
      </c>
      <c r="D274" s="252">
        <v>228</v>
      </c>
      <c r="E274" s="252">
        <v>218</v>
      </c>
      <c r="F274" s="252">
        <v>216</v>
      </c>
      <c r="G274" s="252">
        <v>206</v>
      </c>
      <c r="H274" s="252">
        <v>205</v>
      </c>
    </row>
    <row r="275" spans="1:8" ht="15" x14ac:dyDescent="0.2">
      <c r="A275" s="171">
        <f t="shared" si="3"/>
        <v>187</v>
      </c>
      <c r="B275" s="184">
        <v>230</v>
      </c>
      <c r="C275" s="184">
        <v>230</v>
      </c>
      <c r="D275" s="252">
        <v>229</v>
      </c>
      <c r="E275" s="252">
        <v>219</v>
      </c>
      <c r="F275" s="252">
        <v>216</v>
      </c>
      <c r="G275" s="252">
        <v>207</v>
      </c>
      <c r="H275" s="252">
        <v>205</v>
      </c>
    </row>
    <row r="276" spans="1:8" ht="15" x14ac:dyDescent="0.2">
      <c r="A276" s="171">
        <f t="shared" si="3"/>
        <v>188</v>
      </c>
      <c r="B276" s="184">
        <v>230</v>
      </c>
      <c r="C276" s="184">
        <v>230</v>
      </c>
      <c r="D276" s="252">
        <v>229</v>
      </c>
      <c r="E276" s="252">
        <v>219</v>
      </c>
      <c r="F276" s="252">
        <v>217</v>
      </c>
      <c r="G276" s="252">
        <v>208</v>
      </c>
      <c r="H276" s="252">
        <v>206</v>
      </c>
    </row>
    <row r="277" spans="1:8" ht="15" x14ac:dyDescent="0.2">
      <c r="A277" s="171">
        <f t="shared" si="3"/>
        <v>189</v>
      </c>
      <c r="B277" s="184">
        <v>230</v>
      </c>
      <c r="C277" s="184">
        <v>230</v>
      </c>
      <c r="D277" s="252">
        <v>230</v>
      </c>
      <c r="E277" s="252">
        <v>220</v>
      </c>
      <c r="F277" s="252">
        <v>217</v>
      </c>
      <c r="G277" s="252">
        <v>208</v>
      </c>
      <c r="H277" s="252">
        <v>207</v>
      </c>
    </row>
    <row r="278" spans="1:8" ht="15" x14ac:dyDescent="0.2">
      <c r="A278" s="171">
        <f t="shared" si="3"/>
        <v>190</v>
      </c>
      <c r="B278" s="184">
        <v>230</v>
      </c>
      <c r="C278" s="184">
        <v>230</v>
      </c>
      <c r="D278" s="252">
        <v>230</v>
      </c>
      <c r="E278" s="252">
        <v>220</v>
      </c>
      <c r="F278" s="252">
        <v>218</v>
      </c>
      <c r="G278" s="252">
        <v>209</v>
      </c>
      <c r="H278" s="252">
        <v>207</v>
      </c>
    </row>
    <row r="279" spans="1:8" ht="15" x14ac:dyDescent="0.2">
      <c r="A279" s="171">
        <f t="shared" si="3"/>
        <v>191</v>
      </c>
      <c r="B279" s="184">
        <v>230</v>
      </c>
      <c r="C279" s="184">
        <v>230</v>
      </c>
      <c r="D279" s="184">
        <v>230</v>
      </c>
      <c r="E279" s="252">
        <v>221</v>
      </c>
      <c r="F279" s="252">
        <v>219</v>
      </c>
      <c r="G279" s="252">
        <v>209</v>
      </c>
      <c r="H279" s="252">
        <v>208</v>
      </c>
    </row>
    <row r="280" spans="1:8" ht="15" x14ac:dyDescent="0.2">
      <c r="A280" s="171">
        <f t="shared" si="3"/>
        <v>192</v>
      </c>
      <c r="B280" s="184">
        <v>230</v>
      </c>
      <c r="C280" s="184">
        <v>230</v>
      </c>
      <c r="D280" s="184">
        <v>230</v>
      </c>
      <c r="E280" s="252">
        <v>222</v>
      </c>
      <c r="F280" s="252">
        <v>219</v>
      </c>
      <c r="G280" s="252">
        <v>210</v>
      </c>
      <c r="H280" s="252">
        <v>208</v>
      </c>
    </row>
    <row r="281" spans="1:8" ht="15" x14ac:dyDescent="0.2">
      <c r="A281" s="171">
        <f t="shared" si="3"/>
        <v>193</v>
      </c>
      <c r="B281" s="184">
        <v>230</v>
      </c>
      <c r="C281" s="184">
        <v>230</v>
      </c>
      <c r="D281" s="184">
        <v>230</v>
      </c>
      <c r="E281" s="252">
        <v>222</v>
      </c>
      <c r="F281" s="252">
        <v>220</v>
      </c>
      <c r="G281" s="252">
        <v>210</v>
      </c>
      <c r="H281" s="252">
        <v>209</v>
      </c>
    </row>
    <row r="282" spans="1:8" ht="15" x14ac:dyDescent="0.2">
      <c r="A282" s="171">
        <f t="shared" si="3"/>
        <v>194</v>
      </c>
      <c r="B282" s="184">
        <v>230</v>
      </c>
      <c r="C282" s="184">
        <v>230</v>
      </c>
      <c r="D282" s="184">
        <v>230</v>
      </c>
      <c r="E282" s="252">
        <v>223</v>
      </c>
      <c r="F282" s="252">
        <v>220</v>
      </c>
      <c r="G282" s="252">
        <v>211</v>
      </c>
      <c r="H282" s="252">
        <v>210</v>
      </c>
    </row>
    <row r="283" spans="1:8" ht="15" x14ac:dyDescent="0.2">
      <c r="A283" s="171">
        <f t="shared" si="3"/>
        <v>195</v>
      </c>
      <c r="B283" s="184">
        <v>230</v>
      </c>
      <c r="C283" s="184">
        <v>230</v>
      </c>
      <c r="D283" s="184">
        <v>230</v>
      </c>
      <c r="E283" s="252">
        <v>223</v>
      </c>
      <c r="F283" s="252">
        <v>221</v>
      </c>
      <c r="G283" s="252">
        <v>211</v>
      </c>
      <c r="H283" s="252">
        <v>210</v>
      </c>
    </row>
    <row r="284" spans="1:8" ht="15" x14ac:dyDescent="0.2">
      <c r="A284" s="171">
        <f t="shared" si="3"/>
        <v>196</v>
      </c>
      <c r="B284" s="184">
        <v>230</v>
      </c>
      <c r="C284" s="184">
        <v>230</v>
      </c>
      <c r="D284" s="184">
        <v>230</v>
      </c>
      <c r="E284" s="252">
        <v>224</v>
      </c>
      <c r="F284" s="252">
        <v>222</v>
      </c>
      <c r="G284" s="252">
        <v>212</v>
      </c>
      <c r="H284" s="252">
        <v>211</v>
      </c>
    </row>
    <row r="285" spans="1:8" ht="15" x14ac:dyDescent="0.2">
      <c r="A285" s="171">
        <f t="shared" si="3"/>
        <v>197</v>
      </c>
      <c r="B285" s="184">
        <v>230</v>
      </c>
      <c r="C285" s="184">
        <v>230</v>
      </c>
      <c r="D285" s="184">
        <v>230</v>
      </c>
      <c r="E285" s="252">
        <v>225</v>
      </c>
      <c r="F285" s="252">
        <v>222</v>
      </c>
      <c r="G285" s="252">
        <v>213</v>
      </c>
      <c r="H285" s="252">
        <v>212</v>
      </c>
    </row>
    <row r="286" spans="1:8" ht="15" x14ac:dyDescent="0.2">
      <c r="A286" s="171">
        <f t="shared" si="3"/>
        <v>198</v>
      </c>
      <c r="B286" s="184">
        <v>230</v>
      </c>
      <c r="C286" s="184">
        <v>230</v>
      </c>
      <c r="D286" s="184">
        <v>230</v>
      </c>
      <c r="E286" s="252">
        <v>225</v>
      </c>
      <c r="F286" s="252">
        <v>223</v>
      </c>
      <c r="G286" s="252">
        <v>213</v>
      </c>
      <c r="H286" s="252">
        <v>212</v>
      </c>
    </row>
    <row r="287" spans="1:8" ht="15" x14ac:dyDescent="0.2">
      <c r="A287" s="171">
        <f t="shared" si="3"/>
        <v>199</v>
      </c>
      <c r="B287" s="184">
        <v>230</v>
      </c>
      <c r="C287" s="184">
        <v>230</v>
      </c>
      <c r="D287" s="184">
        <v>230</v>
      </c>
      <c r="E287" s="252">
        <v>226</v>
      </c>
      <c r="F287" s="252">
        <v>223</v>
      </c>
      <c r="G287" s="252">
        <v>214</v>
      </c>
      <c r="H287" s="252">
        <v>213</v>
      </c>
    </row>
    <row r="288" spans="1:8" ht="15" x14ac:dyDescent="0.2">
      <c r="A288" s="171">
        <f t="shared" si="3"/>
        <v>200</v>
      </c>
      <c r="B288" s="184">
        <v>230</v>
      </c>
      <c r="C288" s="184">
        <v>230</v>
      </c>
      <c r="D288" s="184">
        <v>230</v>
      </c>
      <c r="E288" s="252">
        <v>226</v>
      </c>
      <c r="F288" s="252">
        <v>224</v>
      </c>
      <c r="G288" s="252">
        <v>214</v>
      </c>
      <c r="H288" s="252">
        <v>214</v>
      </c>
    </row>
    <row r="289" spans="1:8" ht="15" x14ac:dyDescent="0.2">
      <c r="A289" s="171">
        <f t="shared" si="3"/>
        <v>201</v>
      </c>
      <c r="B289" s="184">
        <v>230</v>
      </c>
      <c r="C289" s="184">
        <v>230</v>
      </c>
      <c r="D289" s="184">
        <v>230</v>
      </c>
      <c r="E289" s="252">
        <v>227</v>
      </c>
      <c r="F289" s="252">
        <v>225</v>
      </c>
      <c r="G289" s="252">
        <v>215</v>
      </c>
      <c r="H289" s="252">
        <v>214</v>
      </c>
    </row>
    <row r="290" spans="1:8" ht="15" x14ac:dyDescent="0.2">
      <c r="A290" s="171">
        <f t="shared" si="3"/>
        <v>202</v>
      </c>
      <c r="B290" s="184">
        <v>230</v>
      </c>
      <c r="C290" s="184">
        <v>230</v>
      </c>
      <c r="D290" s="184">
        <v>230</v>
      </c>
      <c r="E290" s="252">
        <v>227</v>
      </c>
      <c r="F290" s="252">
        <v>225</v>
      </c>
      <c r="G290" s="252">
        <v>215</v>
      </c>
      <c r="H290" s="252">
        <v>215</v>
      </c>
    </row>
    <row r="291" spans="1:8" ht="15" x14ac:dyDescent="0.2">
      <c r="A291" s="171">
        <f t="shared" si="3"/>
        <v>203</v>
      </c>
      <c r="B291" s="184">
        <v>230</v>
      </c>
      <c r="C291" s="184">
        <v>230</v>
      </c>
      <c r="D291" s="184">
        <v>230</v>
      </c>
      <c r="E291" s="252">
        <v>228</v>
      </c>
      <c r="F291" s="252">
        <v>226</v>
      </c>
      <c r="G291" s="252">
        <v>216</v>
      </c>
      <c r="H291" s="252">
        <v>215</v>
      </c>
    </row>
    <row r="292" spans="1:8" ht="15" x14ac:dyDescent="0.2">
      <c r="A292" s="171">
        <f t="shared" si="3"/>
        <v>204</v>
      </c>
      <c r="B292" s="184">
        <v>230</v>
      </c>
      <c r="C292" s="184">
        <v>230</v>
      </c>
      <c r="D292" s="184">
        <v>230</v>
      </c>
      <c r="E292" s="252">
        <v>229</v>
      </c>
      <c r="F292" s="252">
        <v>226</v>
      </c>
      <c r="G292" s="252">
        <v>216</v>
      </c>
      <c r="H292" s="252">
        <v>216</v>
      </c>
    </row>
    <row r="293" spans="1:8" ht="15" x14ac:dyDescent="0.2">
      <c r="A293" s="171">
        <f t="shared" si="3"/>
        <v>205</v>
      </c>
      <c r="B293" s="184">
        <v>230</v>
      </c>
      <c r="C293" s="184">
        <v>230</v>
      </c>
      <c r="D293" s="184">
        <v>230</v>
      </c>
      <c r="E293" s="252">
        <v>229</v>
      </c>
      <c r="F293" s="252">
        <v>227</v>
      </c>
      <c r="G293" s="252">
        <v>217</v>
      </c>
      <c r="H293" s="252">
        <v>217</v>
      </c>
    </row>
    <row r="294" spans="1:8" ht="15" x14ac:dyDescent="0.2">
      <c r="A294" s="171">
        <f t="shared" si="3"/>
        <v>206</v>
      </c>
      <c r="B294" s="184">
        <v>230</v>
      </c>
      <c r="C294" s="184">
        <v>230</v>
      </c>
      <c r="D294" s="184">
        <v>230</v>
      </c>
      <c r="E294" s="252">
        <v>230</v>
      </c>
      <c r="F294" s="252">
        <v>227</v>
      </c>
      <c r="G294" s="252">
        <v>218</v>
      </c>
      <c r="H294" s="252">
        <v>217</v>
      </c>
    </row>
    <row r="295" spans="1:8" ht="15" x14ac:dyDescent="0.2">
      <c r="A295" s="171">
        <f t="shared" si="3"/>
        <v>207</v>
      </c>
      <c r="B295" s="184">
        <v>230</v>
      </c>
      <c r="C295" s="184">
        <v>230</v>
      </c>
      <c r="D295" s="184">
        <v>230</v>
      </c>
      <c r="E295" s="252">
        <v>230</v>
      </c>
      <c r="F295" s="252">
        <v>228</v>
      </c>
      <c r="G295" s="252">
        <v>218</v>
      </c>
      <c r="H295" s="252">
        <v>218</v>
      </c>
    </row>
    <row r="296" spans="1:8" ht="15" x14ac:dyDescent="0.2">
      <c r="A296" s="171">
        <f t="shared" si="3"/>
        <v>208</v>
      </c>
      <c r="B296" s="184">
        <v>230</v>
      </c>
      <c r="C296" s="184">
        <v>230</v>
      </c>
      <c r="D296" s="184">
        <v>230</v>
      </c>
      <c r="E296" s="184">
        <v>230</v>
      </c>
      <c r="F296" s="252">
        <v>229</v>
      </c>
      <c r="G296" s="252">
        <v>219</v>
      </c>
      <c r="H296" s="252">
        <v>219</v>
      </c>
    </row>
    <row r="297" spans="1:8" ht="15" x14ac:dyDescent="0.2">
      <c r="A297" s="171">
        <f t="shared" si="3"/>
        <v>209</v>
      </c>
      <c r="B297" s="184">
        <v>230</v>
      </c>
      <c r="C297" s="184">
        <v>230</v>
      </c>
      <c r="D297" s="184">
        <v>230</v>
      </c>
      <c r="E297" s="184">
        <v>230</v>
      </c>
      <c r="F297" s="252">
        <v>229</v>
      </c>
      <c r="G297" s="252">
        <v>219</v>
      </c>
      <c r="H297" s="252">
        <v>219</v>
      </c>
    </row>
    <row r="298" spans="1:8" ht="15" x14ac:dyDescent="0.2">
      <c r="A298" s="171">
        <f t="shared" si="3"/>
        <v>210</v>
      </c>
      <c r="B298" s="184">
        <v>230</v>
      </c>
      <c r="C298" s="184">
        <v>230</v>
      </c>
      <c r="D298" s="184">
        <v>230</v>
      </c>
      <c r="E298" s="184">
        <v>230</v>
      </c>
      <c r="F298" s="252">
        <v>230</v>
      </c>
      <c r="G298" s="252">
        <v>220</v>
      </c>
      <c r="H298" s="252">
        <v>220</v>
      </c>
    </row>
    <row r="299" spans="1:8" ht="15" x14ac:dyDescent="0.2">
      <c r="A299" s="171">
        <f t="shared" si="3"/>
        <v>211</v>
      </c>
      <c r="B299" s="184">
        <v>230</v>
      </c>
      <c r="C299" s="184">
        <v>230</v>
      </c>
      <c r="D299" s="184">
        <v>230</v>
      </c>
      <c r="E299" s="184">
        <v>230</v>
      </c>
      <c r="F299" s="252">
        <v>230</v>
      </c>
      <c r="G299" s="252">
        <v>220</v>
      </c>
      <c r="H299" s="252">
        <v>220</v>
      </c>
    </row>
    <row r="300" spans="1:8" ht="15" x14ac:dyDescent="0.2">
      <c r="A300" s="171">
        <f t="shared" si="3"/>
        <v>212</v>
      </c>
      <c r="B300" s="184">
        <v>230</v>
      </c>
      <c r="C300" s="184">
        <v>230</v>
      </c>
      <c r="D300" s="184">
        <v>230</v>
      </c>
      <c r="E300" s="184">
        <v>230</v>
      </c>
      <c r="F300" s="184">
        <v>230</v>
      </c>
      <c r="G300" s="252">
        <v>221</v>
      </c>
      <c r="H300" s="252">
        <v>221</v>
      </c>
    </row>
    <row r="301" spans="1:8" ht="15" x14ac:dyDescent="0.2">
      <c r="A301" s="171">
        <f t="shared" si="3"/>
        <v>213</v>
      </c>
      <c r="B301" s="184">
        <v>230</v>
      </c>
      <c r="C301" s="184">
        <v>230</v>
      </c>
      <c r="D301" s="184">
        <v>230</v>
      </c>
      <c r="E301" s="184">
        <v>230</v>
      </c>
      <c r="F301" s="184">
        <v>230</v>
      </c>
      <c r="G301" s="252">
        <v>221</v>
      </c>
      <c r="H301" s="252">
        <v>222</v>
      </c>
    </row>
    <row r="302" spans="1:8" ht="15" x14ac:dyDescent="0.2">
      <c r="A302" s="171">
        <f t="shared" si="3"/>
        <v>214</v>
      </c>
      <c r="B302" s="184">
        <v>230</v>
      </c>
      <c r="C302" s="184">
        <v>230</v>
      </c>
      <c r="D302" s="184">
        <v>230</v>
      </c>
      <c r="E302" s="184">
        <v>230</v>
      </c>
      <c r="F302" s="184">
        <v>230</v>
      </c>
      <c r="G302" s="252">
        <v>222</v>
      </c>
      <c r="H302" s="252">
        <v>222</v>
      </c>
    </row>
    <row r="303" spans="1:8" ht="15" x14ac:dyDescent="0.2">
      <c r="A303" s="171">
        <f t="shared" si="3"/>
        <v>215</v>
      </c>
      <c r="B303" s="184">
        <v>230</v>
      </c>
      <c r="C303" s="184">
        <v>230</v>
      </c>
      <c r="D303" s="184">
        <v>230</v>
      </c>
      <c r="E303" s="184">
        <v>230</v>
      </c>
      <c r="F303" s="184">
        <v>230</v>
      </c>
      <c r="G303" s="252">
        <v>223</v>
      </c>
      <c r="H303" s="252">
        <v>223</v>
      </c>
    </row>
    <row r="304" spans="1:8" ht="15" x14ac:dyDescent="0.2">
      <c r="A304" s="171">
        <f t="shared" si="3"/>
        <v>216</v>
      </c>
      <c r="B304" s="184">
        <v>230</v>
      </c>
      <c r="C304" s="184">
        <v>230</v>
      </c>
      <c r="D304" s="184">
        <v>230</v>
      </c>
      <c r="E304" s="184">
        <v>230</v>
      </c>
      <c r="F304" s="184">
        <v>230</v>
      </c>
      <c r="G304" s="252">
        <v>223</v>
      </c>
      <c r="H304" s="252">
        <v>224</v>
      </c>
    </row>
    <row r="305" spans="1:8" ht="15" x14ac:dyDescent="0.2">
      <c r="A305" s="171">
        <f t="shared" si="3"/>
        <v>217</v>
      </c>
      <c r="B305" s="184">
        <v>230</v>
      </c>
      <c r="C305" s="184">
        <v>230</v>
      </c>
      <c r="D305" s="184">
        <v>230</v>
      </c>
      <c r="E305" s="184">
        <v>230</v>
      </c>
      <c r="F305" s="184">
        <v>230</v>
      </c>
      <c r="G305" s="252">
        <v>224</v>
      </c>
      <c r="H305" s="252">
        <v>224</v>
      </c>
    </row>
    <row r="306" spans="1:8" ht="15" x14ac:dyDescent="0.2">
      <c r="A306" s="171">
        <f t="shared" si="3"/>
        <v>218</v>
      </c>
      <c r="B306" s="184">
        <v>230</v>
      </c>
      <c r="C306" s="184">
        <v>230</v>
      </c>
      <c r="D306" s="184">
        <v>230</v>
      </c>
      <c r="E306" s="184">
        <v>230</v>
      </c>
      <c r="F306" s="184">
        <v>230</v>
      </c>
      <c r="G306" s="252">
        <v>224</v>
      </c>
      <c r="H306" s="252">
        <v>225</v>
      </c>
    </row>
    <row r="307" spans="1:8" ht="15" x14ac:dyDescent="0.2">
      <c r="A307" s="171">
        <f t="shared" ref="A307:A370" si="4">A306+1</f>
        <v>219</v>
      </c>
      <c r="B307" s="184">
        <v>230</v>
      </c>
      <c r="C307" s="184">
        <v>230</v>
      </c>
      <c r="D307" s="184">
        <v>230</v>
      </c>
      <c r="E307" s="184">
        <v>230</v>
      </c>
      <c r="F307" s="184">
        <v>230</v>
      </c>
      <c r="G307" s="252">
        <v>225</v>
      </c>
      <c r="H307" s="252">
        <v>225</v>
      </c>
    </row>
    <row r="308" spans="1:8" ht="15" x14ac:dyDescent="0.2">
      <c r="A308" s="171">
        <f t="shared" si="4"/>
        <v>220</v>
      </c>
      <c r="B308" s="184">
        <v>230</v>
      </c>
      <c r="C308" s="184">
        <v>230</v>
      </c>
      <c r="D308" s="184">
        <v>230</v>
      </c>
      <c r="E308" s="184">
        <v>230</v>
      </c>
      <c r="F308" s="184">
        <v>230</v>
      </c>
      <c r="G308" s="252">
        <v>225</v>
      </c>
      <c r="H308" s="252">
        <v>226</v>
      </c>
    </row>
    <row r="309" spans="1:8" ht="15" x14ac:dyDescent="0.2">
      <c r="A309" s="171">
        <f t="shared" si="4"/>
        <v>221</v>
      </c>
      <c r="B309" s="184">
        <v>230</v>
      </c>
      <c r="C309" s="184">
        <v>230</v>
      </c>
      <c r="D309" s="184">
        <v>230</v>
      </c>
      <c r="E309" s="184">
        <v>230</v>
      </c>
      <c r="F309" s="184">
        <v>230</v>
      </c>
      <c r="G309" s="252">
        <v>226</v>
      </c>
      <c r="H309" s="252">
        <v>227</v>
      </c>
    </row>
    <row r="310" spans="1:8" ht="15" x14ac:dyDescent="0.2">
      <c r="A310" s="171">
        <f t="shared" si="4"/>
        <v>222</v>
      </c>
      <c r="B310" s="184">
        <v>230</v>
      </c>
      <c r="C310" s="184">
        <v>230</v>
      </c>
      <c r="D310" s="184">
        <v>230</v>
      </c>
      <c r="E310" s="184">
        <v>230</v>
      </c>
      <c r="F310" s="184">
        <v>230</v>
      </c>
      <c r="G310" s="252">
        <v>227</v>
      </c>
      <c r="H310" s="252">
        <v>227</v>
      </c>
    </row>
    <row r="311" spans="1:8" ht="15" x14ac:dyDescent="0.2">
      <c r="A311" s="171">
        <f t="shared" si="4"/>
        <v>223</v>
      </c>
      <c r="B311" s="184">
        <v>230</v>
      </c>
      <c r="C311" s="184">
        <v>230</v>
      </c>
      <c r="D311" s="184">
        <v>230</v>
      </c>
      <c r="E311" s="184">
        <v>230</v>
      </c>
      <c r="F311" s="184">
        <v>230</v>
      </c>
      <c r="G311" s="252">
        <v>227</v>
      </c>
      <c r="H311" s="252">
        <v>228</v>
      </c>
    </row>
    <row r="312" spans="1:8" ht="15" x14ac:dyDescent="0.2">
      <c r="A312" s="171">
        <f t="shared" si="4"/>
        <v>224</v>
      </c>
      <c r="B312" s="184">
        <v>230</v>
      </c>
      <c r="C312" s="184">
        <v>230</v>
      </c>
      <c r="D312" s="184">
        <v>230</v>
      </c>
      <c r="E312" s="184">
        <v>230</v>
      </c>
      <c r="F312" s="184">
        <v>230</v>
      </c>
      <c r="G312" s="252">
        <v>228</v>
      </c>
      <c r="H312" s="252">
        <v>229</v>
      </c>
    </row>
    <row r="313" spans="1:8" ht="15" x14ac:dyDescent="0.2">
      <c r="A313" s="171">
        <f t="shared" si="4"/>
        <v>225</v>
      </c>
      <c r="B313" s="184">
        <v>230</v>
      </c>
      <c r="C313" s="184">
        <v>230</v>
      </c>
      <c r="D313" s="184">
        <v>230</v>
      </c>
      <c r="E313" s="184">
        <v>230</v>
      </c>
      <c r="F313" s="184">
        <v>230</v>
      </c>
      <c r="G313" s="252">
        <v>228</v>
      </c>
      <c r="H313" s="252">
        <v>229</v>
      </c>
    </row>
    <row r="314" spans="1:8" ht="15" x14ac:dyDescent="0.2">
      <c r="A314" s="171">
        <f t="shared" si="4"/>
        <v>226</v>
      </c>
      <c r="B314" s="184">
        <v>230</v>
      </c>
      <c r="C314" s="184">
        <v>230</v>
      </c>
      <c r="D314" s="184">
        <v>230</v>
      </c>
      <c r="E314" s="184">
        <v>230</v>
      </c>
      <c r="F314" s="184">
        <v>230</v>
      </c>
      <c r="G314" s="252">
        <v>229</v>
      </c>
      <c r="H314" s="252">
        <v>230</v>
      </c>
    </row>
    <row r="315" spans="1:8" ht="15" x14ac:dyDescent="0.2">
      <c r="A315" s="171">
        <f t="shared" si="4"/>
        <v>227</v>
      </c>
      <c r="B315" s="184">
        <v>230</v>
      </c>
      <c r="C315" s="184">
        <v>230</v>
      </c>
      <c r="D315" s="184">
        <v>230</v>
      </c>
      <c r="E315" s="184">
        <v>230</v>
      </c>
      <c r="F315" s="184">
        <v>230</v>
      </c>
      <c r="G315" s="252">
        <v>229</v>
      </c>
      <c r="H315" s="252">
        <v>230</v>
      </c>
    </row>
    <row r="316" spans="1:8" ht="15" x14ac:dyDescent="0.2">
      <c r="A316" s="171">
        <f t="shared" si="4"/>
        <v>228</v>
      </c>
      <c r="B316" s="184">
        <v>230</v>
      </c>
      <c r="C316" s="184">
        <v>230</v>
      </c>
      <c r="D316" s="184">
        <v>230</v>
      </c>
      <c r="E316" s="184">
        <v>230</v>
      </c>
      <c r="F316" s="184">
        <v>230</v>
      </c>
      <c r="G316" s="252">
        <v>230</v>
      </c>
      <c r="H316" s="184">
        <v>230</v>
      </c>
    </row>
    <row r="317" spans="1:8" ht="15" x14ac:dyDescent="0.2">
      <c r="A317" s="171">
        <f t="shared" si="4"/>
        <v>229</v>
      </c>
      <c r="B317" s="184">
        <v>230</v>
      </c>
      <c r="C317" s="184">
        <v>230</v>
      </c>
      <c r="D317" s="184">
        <v>230</v>
      </c>
      <c r="E317" s="184">
        <v>230</v>
      </c>
      <c r="F317" s="184">
        <v>230</v>
      </c>
      <c r="G317" s="252">
        <v>230</v>
      </c>
      <c r="H317" s="184">
        <v>230</v>
      </c>
    </row>
    <row r="318" spans="1:8" ht="15" x14ac:dyDescent="0.2">
      <c r="A318" s="171">
        <f t="shared" si="4"/>
        <v>230</v>
      </c>
      <c r="B318" s="184">
        <v>230</v>
      </c>
      <c r="C318" s="184">
        <v>230</v>
      </c>
      <c r="D318" s="184">
        <v>230</v>
      </c>
      <c r="E318" s="184">
        <v>230</v>
      </c>
      <c r="F318" s="184">
        <v>230</v>
      </c>
      <c r="G318" s="184">
        <v>230</v>
      </c>
      <c r="H318" s="184">
        <v>230</v>
      </c>
    </row>
    <row r="319" spans="1:8" ht="15" x14ac:dyDescent="0.2">
      <c r="A319" s="171">
        <f t="shared" si="4"/>
        <v>231</v>
      </c>
      <c r="B319" s="184">
        <v>230</v>
      </c>
      <c r="C319" s="184">
        <v>230</v>
      </c>
      <c r="D319" s="184">
        <v>230</v>
      </c>
      <c r="E319" s="184">
        <v>230</v>
      </c>
      <c r="F319" s="184">
        <v>230</v>
      </c>
      <c r="G319" s="184">
        <v>230</v>
      </c>
      <c r="H319" s="184">
        <v>230</v>
      </c>
    </row>
    <row r="320" spans="1:8" ht="15" x14ac:dyDescent="0.2">
      <c r="A320" s="171">
        <f t="shared" si="4"/>
        <v>232</v>
      </c>
      <c r="B320" s="184">
        <v>230</v>
      </c>
      <c r="C320" s="184">
        <v>230</v>
      </c>
      <c r="D320" s="184">
        <v>230</v>
      </c>
      <c r="E320" s="184">
        <v>230</v>
      </c>
      <c r="F320" s="184">
        <v>230</v>
      </c>
      <c r="G320" s="184">
        <v>230</v>
      </c>
      <c r="H320" s="184">
        <v>230</v>
      </c>
    </row>
    <row r="321" spans="1:8" ht="15" x14ac:dyDescent="0.2">
      <c r="A321" s="171">
        <f t="shared" si="4"/>
        <v>233</v>
      </c>
      <c r="B321" s="184">
        <v>230</v>
      </c>
      <c r="C321" s="184">
        <v>230</v>
      </c>
      <c r="D321" s="184">
        <v>230</v>
      </c>
      <c r="E321" s="184">
        <v>230</v>
      </c>
      <c r="F321" s="184">
        <v>230</v>
      </c>
      <c r="G321" s="184">
        <v>230</v>
      </c>
      <c r="H321" s="184">
        <v>230</v>
      </c>
    </row>
    <row r="322" spans="1:8" ht="15" x14ac:dyDescent="0.2">
      <c r="A322" s="171">
        <f t="shared" si="4"/>
        <v>234</v>
      </c>
      <c r="B322" s="184">
        <v>230</v>
      </c>
      <c r="C322" s="184">
        <v>230</v>
      </c>
      <c r="D322" s="184">
        <v>230</v>
      </c>
      <c r="E322" s="184">
        <v>230</v>
      </c>
      <c r="F322" s="184">
        <v>230</v>
      </c>
      <c r="G322" s="184">
        <v>230</v>
      </c>
      <c r="H322" s="184">
        <v>230</v>
      </c>
    </row>
    <row r="323" spans="1:8" ht="15" x14ac:dyDescent="0.2">
      <c r="A323" s="171">
        <f t="shared" si="4"/>
        <v>235</v>
      </c>
      <c r="B323" s="184">
        <v>230</v>
      </c>
      <c r="C323" s="184">
        <v>230</v>
      </c>
      <c r="D323" s="184">
        <v>230</v>
      </c>
      <c r="E323" s="184">
        <v>230</v>
      </c>
      <c r="F323" s="184">
        <v>230</v>
      </c>
      <c r="G323" s="184">
        <v>230</v>
      </c>
      <c r="H323" s="184">
        <v>230</v>
      </c>
    </row>
    <row r="324" spans="1:8" ht="15" x14ac:dyDescent="0.2">
      <c r="A324" s="171">
        <f t="shared" si="4"/>
        <v>236</v>
      </c>
      <c r="B324" s="184">
        <v>230</v>
      </c>
      <c r="C324" s="184">
        <v>230</v>
      </c>
      <c r="D324" s="184">
        <v>230</v>
      </c>
      <c r="E324" s="184">
        <v>230</v>
      </c>
      <c r="F324" s="184">
        <v>230</v>
      </c>
      <c r="G324" s="184">
        <v>230</v>
      </c>
      <c r="H324" s="184">
        <v>230</v>
      </c>
    </row>
    <row r="325" spans="1:8" ht="15" x14ac:dyDescent="0.2">
      <c r="A325" s="171">
        <f t="shared" si="4"/>
        <v>237</v>
      </c>
      <c r="B325" s="184">
        <v>230</v>
      </c>
      <c r="C325" s="184">
        <v>230</v>
      </c>
      <c r="D325" s="184">
        <v>230</v>
      </c>
      <c r="E325" s="184">
        <v>230</v>
      </c>
      <c r="F325" s="184">
        <v>230</v>
      </c>
      <c r="G325" s="184">
        <v>230</v>
      </c>
      <c r="H325" s="184">
        <v>230</v>
      </c>
    </row>
    <row r="326" spans="1:8" ht="15" x14ac:dyDescent="0.2">
      <c r="A326" s="171">
        <f t="shared" si="4"/>
        <v>238</v>
      </c>
      <c r="B326" s="184">
        <v>230</v>
      </c>
      <c r="C326" s="184">
        <v>230</v>
      </c>
      <c r="D326" s="184">
        <v>230</v>
      </c>
      <c r="E326" s="184">
        <v>230</v>
      </c>
      <c r="F326" s="184">
        <v>230</v>
      </c>
      <c r="G326" s="184">
        <v>230</v>
      </c>
      <c r="H326" s="184">
        <v>230</v>
      </c>
    </row>
    <row r="327" spans="1:8" ht="15" x14ac:dyDescent="0.2">
      <c r="A327" s="171">
        <f t="shared" si="4"/>
        <v>239</v>
      </c>
      <c r="B327" s="184">
        <v>230</v>
      </c>
      <c r="C327" s="184">
        <v>230</v>
      </c>
      <c r="D327" s="184">
        <v>230</v>
      </c>
      <c r="E327" s="184">
        <v>230</v>
      </c>
      <c r="F327" s="184">
        <v>230</v>
      </c>
      <c r="G327" s="184">
        <v>230</v>
      </c>
      <c r="H327" s="184">
        <v>230</v>
      </c>
    </row>
    <row r="328" spans="1:8" ht="15" x14ac:dyDescent="0.2">
      <c r="A328" s="171">
        <f t="shared" si="4"/>
        <v>240</v>
      </c>
      <c r="B328" s="184">
        <v>230</v>
      </c>
      <c r="C328" s="184">
        <v>230</v>
      </c>
      <c r="D328" s="184">
        <v>230</v>
      </c>
      <c r="E328" s="184">
        <v>230</v>
      </c>
      <c r="F328" s="184">
        <v>230</v>
      </c>
      <c r="G328" s="184">
        <v>230</v>
      </c>
      <c r="H328" s="184">
        <v>230</v>
      </c>
    </row>
    <row r="329" spans="1:8" ht="15" x14ac:dyDescent="0.2">
      <c r="A329" s="171">
        <f t="shared" si="4"/>
        <v>241</v>
      </c>
      <c r="B329" s="184">
        <v>230</v>
      </c>
      <c r="C329" s="184">
        <v>230</v>
      </c>
      <c r="D329" s="184">
        <v>230</v>
      </c>
      <c r="E329" s="184">
        <v>230</v>
      </c>
      <c r="F329" s="184">
        <v>230</v>
      </c>
      <c r="G329" s="184">
        <v>230</v>
      </c>
      <c r="H329" s="184">
        <v>230</v>
      </c>
    </row>
    <row r="330" spans="1:8" ht="15" x14ac:dyDescent="0.2">
      <c r="A330" s="171">
        <f t="shared" si="4"/>
        <v>242</v>
      </c>
      <c r="B330" s="184">
        <v>230</v>
      </c>
      <c r="C330" s="184">
        <v>230</v>
      </c>
      <c r="D330" s="184">
        <v>230</v>
      </c>
      <c r="E330" s="184">
        <v>230</v>
      </c>
      <c r="F330" s="184">
        <v>230</v>
      </c>
      <c r="G330" s="184">
        <v>230</v>
      </c>
      <c r="H330" s="184">
        <v>230</v>
      </c>
    </row>
    <row r="331" spans="1:8" ht="15" x14ac:dyDescent="0.2">
      <c r="A331" s="171">
        <f t="shared" si="4"/>
        <v>243</v>
      </c>
      <c r="B331" s="184">
        <v>230</v>
      </c>
      <c r="C331" s="184">
        <v>230</v>
      </c>
      <c r="D331" s="184">
        <v>230</v>
      </c>
      <c r="E331" s="184">
        <v>230</v>
      </c>
      <c r="F331" s="184">
        <v>230</v>
      </c>
      <c r="G331" s="184">
        <v>230</v>
      </c>
      <c r="H331" s="184">
        <v>230</v>
      </c>
    </row>
    <row r="332" spans="1:8" ht="15" x14ac:dyDescent="0.2">
      <c r="A332" s="171">
        <f t="shared" si="4"/>
        <v>244</v>
      </c>
      <c r="B332" s="184">
        <v>230</v>
      </c>
      <c r="C332" s="184">
        <v>230</v>
      </c>
      <c r="D332" s="184">
        <v>230</v>
      </c>
      <c r="E332" s="184">
        <v>230</v>
      </c>
      <c r="F332" s="184">
        <v>230</v>
      </c>
      <c r="G332" s="184">
        <v>230</v>
      </c>
      <c r="H332" s="184">
        <v>230</v>
      </c>
    </row>
    <row r="333" spans="1:8" ht="15" x14ac:dyDescent="0.2">
      <c r="A333" s="171">
        <f t="shared" si="4"/>
        <v>245</v>
      </c>
      <c r="B333" s="184">
        <v>230</v>
      </c>
      <c r="C333" s="184">
        <v>230</v>
      </c>
      <c r="D333" s="184">
        <v>230</v>
      </c>
      <c r="E333" s="184">
        <v>230</v>
      </c>
      <c r="F333" s="184">
        <v>230</v>
      </c>
      <c r="G333" s="184">
        <v>230</v>
      </c>
      <c r="H333" s="184">
        <v>230</v>
      </c>
    </row>
    <row r="334" spans="1:8" ht="15" x14ac:dyDescent="0.2">
      <c r="A334" s="171">
        <f t="shared" si="4"/>
        <v>246</v>
      </c>
      <c r="B334" s="184">
        <v>230</v>
      </c>
      <c r="C334" s="184">
        <v>230</v>
      </c>
      <c r="D334" s="184">
        <v>230</v>
      </c>
      <c r="E334" s="184">
        <v>230</v>
      </c>
      <c r="F334" s="184">
        <v>230</v>
      </c>
      <c r="G334" s="184">
        <v>230</v>
      </c>
      <c r="H334" s="184">
        <v>230</v>
      </c>
    </row>
    <row r="335" spans="1:8" ht="15" x14ac:dyDescent="0.2">
      <c r="A335" s="171">
        <f t="shared" si="4"/>
        <v>247</v>
      </c>
      <c r="B335" s="184">
        <v>230</v>
      </c>
      <c r="C335" s="184">
        <v>230</v>
      </c>
      <c r="D335" s="184">
        <v>230</v>
      </c>
      <c r="E335" s="184">
        <v>230</v>
      </c>
      <c r="F335" s="184">
        <v>230</v>
      </c>
      <c r="G335" s="184">
        <v>230</v>
      </c>
      <c r="H335" s="184">
        <v>230</v>
      </c>
    </row>
    <row r="336" spans="1:8" ht="15" x14ac:dyDescent="0.2">
      <c r="A336" s="171">
        <f t="shared" si="4"/>
        <v>248</v>
      </c>
      <c r="B336" s="184">
        <v>230</v>
      </c>
      <c r="C336" s="184">
        <v>230</v>
      </c>
      <c r="D336" s="184">
        <v>230</v>
      </c>
      <c r="E336" s="184">
        <v>230</v>
      </c>
      <c r="F336" s="184">
        <v>230</v>
      </c>
      <c r="G336" s="184">
        <v>230</v>
      </c>
      <c r="H336" s="184">
        <v>230</v>
      </c>
    </row>
    <row r="337" spans="1:8" ht="15" x14ac:dyDescent="0.2">
      <c r="A337" s="171">
        <f t="shared" si="4"/>
        <v>249</v>
      </c>
      <c r="B337" s="184">
        <v>230</v>
      </c>
      <c r="C337" s="184">
        <v>230</v>
      </c>
      <c r="D337" s="184">
        <v>230</v>
      </c>
      <c r="E337" s="184">
        <v>230</v>
      </c>
      <c r="F337" s="184">
        <v>230</v>
      </c>
      <c r="G337" s="184">
        <v>230</v>
      </c>
      <c r="H337" s="184">
        <v>230</v>
      </c>
    </row>
    <row r="338" spans="1:8" ht="15" x14ac:dyDescent="0.2">
      <c r="A338" s="171">
        <f t="shared" si="4"/>
        <v>250</v>
      </c>
      <c r="B338" s="184">
        <v>230</v>
      </c>
      <c r="C338" s="184">
        <v>230</v>
      </c>
      <c r="D338" s="184">
        <v>230</v>
      </c>
      <c r="E338" s="184">
        <v>230</v>
      </c>
      <c r="F338" s="184">
        <v>230</v>
      </c>
      <c r="G338" s="184">
        <v>230</v>
      </c>
      <c r="H338" s="184">
        <v>230</v>
      </c>
    </row>
    <row r="339" spans="1:8" ht="15" x14ac:dyDescent="0.2">
      <c r="A339" s="171">
        <f t="shared" si="4"/>
        <v>251</v>
      </c>
      <c r="B339" s="184">
        <v>230</v>
      </c>
      <c r="C339" s="184">
        <v>230</v>
      </c>
      <c r="D339" s="184">
        <v>230</v>
      </c>
      <c r="E339" s="184">
        <v>230</v>
      </c>
      <c r="F339" s="184">
        <v>230</v>
      </c>
      <c r="G339" s="184">
        <v>230</v>
      </c>
      <c r="H339" s="184">
        <v>230</v>
      </c>
    </row>
    <row r="340" spans="1:8" ht="15" x14ac:dyDescent="0.2">
      <c r="A340" s="171">
        <f t="shared" si="4"/>
        <v>252</v>
      </c>
      <c r="B340" s="184">
        <v>230</v>
      </c>
      <c r="C340" s="184">
        <v>230</v>
      </c>
      <c r="D340" s="184">
        <v>230</v>
      </c>
      <c r="E340" s="184">
        <v>230</v>
      </c>
      <c r="F340" s="184">
        <v>230</v>
      </c>
      <c r="G340" s="184">
        <v>230</v>
      </c>
      <c r="H340" s="184">
        <v>230</v>
      </c>
    </row>
    <row r="341" spans="1:8" ht="15" x14ac:dyDescent="0.2">
      <c r="A341" s="171">
        <f t="shared" si="4"/>
        <v>253</v>
      </c>
      <c r="B341" s="184">
        <v>230</v>
      </c>
      <c r="C341" s="184">
        <v>230</v>
      </c>
      <c r="D341" s="184">
        <v>230</v>
      </c>
      <c r="E341" s="184">
        <v>230</v>
      </c>
      <c r="F341" s="184">
        <v>230</v>
      </c>
      <c r="G341" s="184">
        <v>230</v>
      </c>
      <c r="H341" s="184">
        <v>230</v>
      </c>
    </row>
    <row r="342" spans="1:8" ht="15" x14ac:dyDescent="0.2">
      <c r="A342" s="171">
        <f t="shared" si="4"/>
        <v>254</v>
      </c>
      <c r="B342" s="184">
        <v>230</v>
      </c>
      <c r="C342" s="184">
        <v>230</v>
      </c>
      <c r="D342" s="184">
        <v>230</v>
      </c>
      <c r="E342" s="184">
        <v>230</v>
      </c>
      <c r="F342" s="184">
        <v>230</v>
      </c>
      <c r="G342" s="184">
        <v>230</v>
      </c>
      <c r="H342" s="184">
        <v>230</v>
      </c>
    </row>
    <row r="343" spans="1:8" ht="15" x14ac:dyDescent="0.2">
      <c r="A343" s="171">
        <f t="shared" si="4"/>
        <v>255</v>
      </c>
      <c r="B343" s="184">
        <v>230</v>
      </c>
      <c r="C343" s="184">
        <v>230</v>
      </c>
      <c r="D343" s="184">
        <v>230</v>
      </c>
      <c r="E343" s="184">
        <v>230</v>
      </c>
      <c r="F343" s="184">
        <v>230</v>
      </c>
      <c r="G343" s="184">
        <v>230</v>
      </c>
      <c r="H343" s="184">
        <v>230</v>
      </c>
    </row>
    <row r="344" spans="1:8" ht="15" x14ac:dyDescent="0.2">
      <c r="A344" s="171">
        <f t="shared" si="4"/>
        <v>256</v>
      </c>
      <c r="B344" s="184">
        <v>230</v>
      </c>
      <c r="C344" s="184">
        <v>230</v>
      </c>
      <c r="D344" s="184">
        <v>230</v>
      </c>
      <c r="E344" s="184">
        <v>230</v>
      </c>
      <c r="F344" s="184">
        <v>230</v>
      </c>
      <c r="G344" s="184">
        <v>230</v>
      </c>
      <c r="H344" s="184">
        <v>230</v>
      </c>
    </row>
    <row r="345" spans="1:8" ht="15" x14ac:dyDescent="0.2">
      <c r="A345" s="171">
        <f t="shared" si="4"/>
        <v>257</v>
      </c>
      <c r="B345" s="184">
        <v>230</v>
      </c>
      <c r="C345" s="184">
        <v>230</v>
      </c>
      <c r="D345" s="184">
        <v>230</v>
      </c>
      <c r="E345" s="184">
        <v>230</v>
      </c>
      <c r="F345" s="184">
        <v>230</v>
      </c>
      <c r="G345" s="184">
        <v>230</v>
      </c>
      <c r="H345" s="184">
        <v>230</v>
      </c>
    </row>
    <row r="346" spans="1:8" ht="15" x14ac:dyDescent="0.2">
      <c r="A346" s="171">
        <f t="shared" si="4"/>
        <v>258</v>
      </c>
      <c r="B346" s="184">
        <v>230</v>
      </c>
      <c r="C346" s="184">
        <v>230</v>
      </c>
      <c r="D346" s="184">
        <v>230</v>
      </c>
      <c r="E346" s="184">
        <v>230</v>
      </c>
      <c r="F346" s="184">
        <v>230</v>
      </c>
      <c r="G346" s="184">
        <v>230</v>
      </c>
      <c r="H346" s="184">
        <v>230</v>
      </c>
    </row>
    <row r="347" spans="1:8" ht="15" x14ac:dyDescent="0.2">
      <c r="A347" s="171">
        <f t="shared" si="4"/>
        <v>259</v>
      </c>
      <c r="B347" s="184">
        <v>230</v>
      </c>
      <c r="C347" s="184">
        <v>230</v>
      </c>
      <c r="D347" s="184">
        <v>230</v>
      </c>
      <c r="E347" s="184">
        <v>230</v>
      </c>
      <c r="F347" s="184">
        <v>230</v>
      </c>
      <c r="G347" s="184">
        <v>230</v>
      </c>
      <c r="H347" s="184">
        <v>230</v>
      </c>
    </row>
    <row r="348" spans="1:8" ht="15" x14ac:dyDescent="0.2">
      <c r="A348" s="171">
        <f t="shared" si="4"/>
        <v>260</v>
      </c>
      <c r="B348" s="184">
        <v>230</v>
      </c>
      <c r="C348" s="184">
        <v>230</v>
      </c>
      <c r="D348" s="184">
        <v>230</v>
      </c>
      <c r="E348" s="184">
        <v>230</v>
      </c>
      <c r="F348" s="184">
        <v>230</v>
      </c>
      <c r="G348" s="184">
        <v>230</v>
      </c>
      <c r="H348" s="184">
        <v>230</v>
      </c>
    </row>
    <row r="349" spans="1:8" ht="15" x14ac:dyDescent="0.2">
      <c r="A349" s="171">
        <f t="shared" si="4"/>
        <v>261</v>
      </c>
      <c r="B349" s="184">
        <v>230</v>
      </c>
      <c r="C349" s="184">
        <v>230</v>
      </c>
      <c r="D349" s="184">
        <v>230</v>
      </c>
      <c r="E349" s="184">
        <v>230</v>
      </c>
      <c r="F349" s="184">
        <v>230</v>
      </c>
      <c r="G349" s="184">
        <v>230</v>
      </c>
      <c r="H349" s="184">
        <v>230</v>
      </c>
    </row>
    <row r="350" spans="1:8" ht="15" x14ac:dyDescent="0.2">
      <c r="A350" s="171">
        <f t="shared" si="4"/>
        <v>262</v>
      </c>
      <c r="B350" s="184">
        <v>230</v>
      </c>
      <c r="C350" s="184">
        <v>230</v>
      </c>
      <c r="D350" s="184">
        <v>230</v>
      </c>
      <c r="E350" s="184">
        <v>230</v>
      </c>
      <c r="F350" s="184">
        <v>230</v>
      </c>
      <c r="G350" s="184">
        <v>230</v>
      </c>
      <c r="H350" s="184">
        <v>230</v>
      </c>
    </row>
    <row r="351" spans="1:8" ht="15" x14ac:dyDescent="0.2">
      <c r="A351" s="171">
        <f t="shared" si="4"/>
        <v>263</v>
      </c>
      <c r="B351" s="184">
        <v>230</v>
      </c>
      <c r="C351" s="184">
        <v>230</v>
      </c>
      <c r="D351" s="184">
        <v>230</v>
      </c>
      <c r="E351" s="184">
        <v>230</v>
      </c>
      <c r="F351" s="184">
        <v>230</v>
      </c>
      <c r="G351" s="184">
        <v>230</v>
      </c>
      <c r="H351" s="184">
        <v>230</v>
      </c>
    </row>
    <row r="352" spans="1:8" ht="15" x14ac:dyDescent="0.2">
      <c r="A352" s="171">
        <f t="shared" si="4"/>
        <v>264</v>
      </c>
      <c r="B352" s="184">
        <v>230</v>
      </c>
      <c r="C352" s="184">
        <v>230</v>
      </c>
      <c r="D352" s="184">
        <v>230</v>
      </c>
      <c r="E352" s="184">
        <v>230</v>
      </c>
      <c r="F352" s="184">
        <v>230</v>
      </c>
      <c r="G352" s="184">
        <v>230</v>
      </c>
      <c r="H352" s="184">
        <v>230</v>
      </c>
    </row>
    <row r="353" spans="1:8" ht="15" x14ac:dyDescent="0.2">
      <c r="A353" s="171">
        <f t="shared" si="4"/>
        <v>265</v>
      </c>
      <c r="B353" s="184">
        <v>230</v>
      </c>
      <c r="C353" s="184">
        <v>230</v>
      </c>
      <c r="D353" s="184">
        <v>230</v>
      </c>
      <c r="E353" s="184">
        <v>230</v>
      </c>
      <c r="F353" s="184">
        <v>230</v>
      </c>
      <c r="G353" s="184">
        <v>230</v>
      </c>
      <c r="H353" s="184">
        <v>230</v>
      </c>
    </row>
    <row r="354" spans="1:8" ht="15" x14ac:dyDescent="0.2">
      <c r="A354" s="171">
        <f t="shared" si="4"/>
        <v>266</v>
      </c>
      <c r="B354" s="184">
        <v>230</v>
      </c>
      <c r="C354" s="184">
        <v>230</v>
      </c>
      <c r="D354" s="184">
        <v>230</v>
      </c>
      <c r="E354" s="184">
        <v>230</v>
      </c>
      <c r="F354" s="184">
        <v>230</v>
      </c>
      <c r="G354" s="184">
        <v>230</v>
      </c>
      <c r="H354" s="184">
        <v>230</v>
      </c>
    </row>
    <row r="355" spans="1:8" ht="15" x14ac:dyDescent="0.2">
      <c r="A355" s="171">
        <f t="shared" si="4"/>
        <v>267</v>
      </c>
      <c r="B355" s="184">
        <v>230</v>
      </c>
      <c r="C355" s="184">
        <v>230</v>
      </c>
      <c r="D355" s="184">
        <v>230</v>
      </c>
      <c r="E355" s="184">
        <v>230</v>
      </c>
      <c r="F355" s="184">
        <v>230</v>
      </c>
      <c r="G355" s="184">
        <v>230</v>
      </c>
      <c r="H355" s="184">
        <v>230</v>
      </c>
    </row>
    <row r="356" spans="1:8" ht="15" x14ac:dyDescent="0.2">
      <c r="A356" s="171">
        <f t="shared" si="4"/>
        <v>268</v>
      </c>
      <c r="B356" s="184">
        <v>230</v>
      </c>
      <c r="C356" s="184">
        <v>230</v>
      </c>
      <c r="D356" s="184">
        <v>230</v>
      </c>
      <c r="E356" s="184">
        <v>230</v>
      </c>
      <c r="F356" s="184">
        <v>230</v>
      </c>
      <c r="G356" s="184">
        <v>230</v>
      </c>
      <c r="H356" s="184">
        <v>230</v>
      </c>
    </row>
    <row r="357" spans="1:8" ht="15" x14ac:dyDescent="0.2">
      <c r="A357" s="171">
        <f t="shared" si="4"/>
        <v>269</v>
      </c>
      <c r="B357" s="184">
        <v>230</v>
      </c>
      <c r="C357" s="184">
        <v>230</v>
      </c>
      <c r="D357" s="184">
        <v>230</v>
      </c>
      <c r="E357" s="184">
        <v>230</v>
      </c>
      <c r="F357" s="184">
        <v>230</v>
      </c>
      <c r="G357" s="184">
        <v>230</v>
      </c>
      <c r="H357" s="184">
        <v>230</v>
      </c>
    </row>
    <row r="358" spans="1:8" ht="15" x14ac:dyDescent="0.2">
      <c r="A358" s="171">
        <f t="shared" si="4"/>
        <v>270</v>
      </c>
      <c r="B358" s="184">
        <v>230</v>
      </c>
      <c r="C358" s="184">
        <v>230</v>
      </c>
      <c r="D358" s="184">
        <v>230</v>
      </c>
      <c r="E358" s="184">
        <v>230</v>
      </c>
      <c r="F358" s="184">
        <v>230</v>
      </c>
      <c r="G358" s="184">
        <v>230</v>
      </c>
      <c r="H358" s="184">
        <v>230</v>
      </c>
    </row>
    <row r="359" spans="1:8" ht="15" x14ac:dyDescent="0.2">
      <c r="A359" s="171">
        <f t="shared" si="4"/>
        <v>271</v>
      </c>
      <c r="B359" s="184">
        <v>230</v>
      </c>
      <c r="C359" s="184">
        <v>230</v>
      </c>
      <c r="D359" s="184">
        <v>230</v>
      </c>
      <c r="E359" s="184">
        <v>230</v>
      </c>
      <c r="F359" s="184">
        <v>230</v>
      </c>
      <c r="G359" s="184">
        <v>230</v>
      </c>
      <c r="H359" s="184">
        <v>230</v>
      </c>
    </row>
    <row r="360" spans="1:8" ht="15" x14ac:dyDescent="0.2">
      <c r="A360" s="171">
        <f t="shared" si="4"/>
        <v>272</v>
      </c>
      <c r="B360" s="184">
        <v>230</v>
      </c>
      <c r="C360" s="184">
        <v>230</v>
      </c>
      <c r="D360" s="184">
        <v>230</v>
      </c>
      <c r="E360" s="184">
        <v>230</v>
      </c>
      <c r="F360" s="184">
        <v>230</v>
      </c>
      <c r="G360" s="184">
        <v>230</v>
      </c>
      <c r="H360" s="184">
        <v>230</v>
      </c>
    </row>
    <row r="361" spans="1:8" ht="15" x14ac:dyDescent="0.2">
      <c r="A361" s="171">
        <f t="shared" si="4"/>
        <v>273</v>
      </c>
      <c r="B361" s="184">
        <v>230</v>
      </c>
      <c r="C361" s="184">
        <v>230</v>
      </c>
      <c r="D361" s="184">
        <v>230</v>
      </c>
      <c r="E361" s="184">
        <v>230</v>
      </c>
      <c r="F361" s="184">
        <v>230</v>
      </c>
      <c r="G361" s="184">
        <v>230</v>
      </c>
      <c r="H361" s="184">
        <v>230</v>
      </c>
    </row>
    <row r="362" spans="1:8" ht="15" x14ac:dyDescent="0.2">
      <c r="A362" s="171">
        <f t="shared" si="4"/>
        <v>274</v>
      </c>
      <c r="B362" s="184">
        <v>230</v>
      </c>
      <c r="C362" s="184">
        <v>230</v>
      </c>
      <c r="D362" s="184">
        <v>230</v>
      </c>
      <c r="E362" s="184">
        <v>230</v>
      </c>
      <c r="F362" s="184">
        <v>230</v>
      </c>
      <c r="G362" s="184">
        <v>230</v>
      </c>
      <c r="H362" s="184">
        <v>230</v>
      </c>
    </row>
    <row r="363" spans="1:8" ht="15" x14ac:dyDescent="0.2">
      <c r="A363" s="171">
        <f t="shared" si="4"/>
        <v>275</v>
      </c>
      <c r="B363" s="184">
        <v>230</v>
      </c>
      <c r="C363" s="184">
        <v>230</v>
      </c>
      <c r="D363" s="184">
        <v>230</v>
      </c>
      <c r="E363" s="184">
        <v>230</v>
      </c>
      <c r="F363" s="184">
        <v>230</v>
      </c>
      <c r="G363" s="184">
        <v>230</v>
      </c>
      <c r="H363" s="184">
        <v>230</v>
      </c>
    </row>
    <row r="364" spans="1:8" ht="15" x14ac:dyDescent="0.2">
      <c r="A364" s="171">
        <f t="shared" si="4"/>
        <v>276</v>
      </c>
      <c r="B364" s="184">
        <v>230</v>
      </c>
      <c r="C364" s="184">
        <v>230</v>
      </c>
      <c r="D364" s="184">
        <v>230</v>
      </c>
      <c r="E364" s="184">
        <v>230</v>
      </c>
      <c r="F364" s="184">
        <v>230</v>
      </c>
      <c r="G364" s="184">
        <v>230</v>
      </c>
      <c r="H364" s="184">
        <v>230</v>
      </c>
    </row>
    <row r="365" spans="1:8" ht="15" x14ac:dyDescent="0.2">
      <c r="A365" s="171">
        <f t="shared" si="4"/>
        <v>277</v>
      </c>
      <c r="B365" s="184">
        <v>230</v>
      </c>
      <c r="C365" s="184">
        <v>230</v>
      </c>
      <c r="D365" s="184">
        <v>230</v>
      </c>
      <c r="E365" s="184">
        <v>230</v>
      </c>
      <c r="F365" s="184">
        <v>230</v>
      </c>
      <c r="G365" s="184">
        <v>230</v>
      </c>
      <c r="H365" s="184">
        <v>230</v>
      </c>
    </row>
    <row r="366" spans="1:8" ht="15" x14ac:dyDescent="0.2">
      <c r="A366" s="171">
        <f t="shared" si="4"/>
        <v>278</v>
      </c>
      <c r="B366" s="184">
        <v>230</v>
      </c>
      <c r="C366" s="184">
        <v>230</v>
      </c>
      <c r="D366" s="184">
        <v>230</v>
      </c>
      <c r="E366" s="184">
        <v>230</v>
      </c>
      <c r="F366" s="184">
        <v>230</v>
      </c>
      <c r="G366" s="184">
        <v>230</v>
      </c>
      <c r="H366" s="184">
        <v>230</v>
      </c>
    </row>
    <row r="367" spans="1:8" ht="15" x14ac:dyDescent="0.2">
      <c r="A367" s="171">
        <f t="shared" si="4"/>
        <v>279</v>
      </c>
      <c r="B367" s="184">
        <v>230</v>
      </c>
      <c r="C367" s="184">
        <v>230</v>
      </c>
      <c r="D367" s="184">
        <v>230</v>
      </c>
      <c r="E367" s="184">
        <v>230</v>
      </c>
      <c r="F367" s="184">
        <v>230</v>
      </c>
      <c r="G367" s="184">
        <v>230</v>
      </c>
      <c r="H367" s="184">
        <v>230</v>
      </c>
    </row>
    <row r="368" spans="1:8" ht="15" x14ac:dyDescent="0.2">
      <c r="A368" s="171">
        <f t="shared" si="4"/>
        <v>280</v>
      </c>
      <c r="B368" s="184">
        <v>230</v>
      </c>
      <c r="C368" s="184">
        <v>230</v>
      </c>
      <c r="D368" s="184">
        <v>230</v>
      </c>
      <c r="E368" s="184">
        <v>230</v>
      </c>
      <c r="F368" s="184">
        <v>230</v>
      </c>
      <c r="G368" s="184">
        <v>230</v>
      </c>
      <c r="H368" s="184">
        <v>230</v>
      </c>
    </row>
    <row r="369" spans="1:8" ht="15" x14ac:dyDescent="0.2">
      <c r="A369" s="171">
        <f t="shared" si="4"/>
        <v>281</v>
      </c>
      <c r="B369" s="184">
        <v>230</v>
      </c>
      <c r="C369" s="184">
        <v>230</v>
      </c>
      <c r="D369" s="184">
        <v>230</v>
      </c>
      <c r="E369" s="184">
        <v>230</v>
      </c>
      <c r="F369" s="184">
        <v>230</v>
      </c>
      <c r="G369" s="184">
        <v>230</v>
      </c>
      <c r="H369" s="184">
        <v>230</v>
      </c>
    </row>
    <row r="370" spans="1:8" ht="15" x14ac:dyDescent="0.2">
      <c r="A370" s="171">
        <f t="shared" si="4"/>
        <v>282</v>
      </c>
      <c r="B370" s="184">
        <v>230</v>
      </c>
      <c r="C370" s="184">
        <v>230</v>
      </c>
      <c r="D370" s="184">
        <v>230</v>
      </c>
      <c r="E370" s="184">
        <v>230</v>
      </c>
      <c r="F370" s="184">
        <v>230</v>
      </c>
      <c r="G370" s="184">
        <v>230</v>
      </c>
      <c r="H370" s="184">
        <v>230</v>
      </c>
    </row>
    <row r="371" spans="1:8" ht="15" x14ac:dyDescent="0.2">
      <c r="A371" s="171">
        <f t="shared" ref="A371:A414" si="5">A370+1</f>
        <v>283</v>
      </c>
      <c r="B371" s="184">
        <v>230</v>
      </c>
      <c r="C371" s="184">
        <v>230</v>
      </c>
      <c r="D371" s="184">
        <v>230</v>
      </c>
      <c r="E371" s="184">
        <v>230</v>
      </c>
      <c r="F371" s="184">
        <v>230</v>
      </c>
      <c r="G371" s="184">
        <v>230</v>
      </c>
      <c r="H371" s="184">
        <v>230</v>
      </c>
    </row>
    <row r="372" spans="1:8" ht="15" x14ac:dyDescent="0.2">
      <c r="A372" s="171">
        <f t="shared" si="5"/>
        <v>284</v>
      </c>
      <c r="B372" s="184">
        <v>230</v>
      </c>
      <c r="C372" s="184">
        <v>230</v>
      </c>
      <c r="D372" s="184">
        <v>230</v>
      </c>
      <c r="E372" s="184">
        <v>230</v>
      </c>
      <c r="F372" s="184">
        <v>230</v>
      </c>
      <c r="G372" s="184">
        <v>230</v>
      </c>
      <c r="H372" s="184">
        <v>230</v>
      </c>
    </row>
    <row r="373" spans="1:8" ht="15" x14ac:dyDescent="0.2">
      <c r="A373" s="171">
        <f t="shared" si="5"/>
        <v>285</v>
      </c>
      <c r="B373" s="184">
        <v>230</v>
      </c>
      <c r="C373" s="184">
        <v>230</v>
      </c>
      <c r="D373" s="184">
        <v>230</v>
      </c>
      <c r="E373" s="184">
        <v>230</v>
      </c>
      <c r="F373" s="184">
        <v>230</v>
      </c>
      <c r="G373" s="184">
        <v>230</v>
      </c>
      <c r="H373" s="184">
        <v>230</v>
      </c>
    </row>
    <row r="374" spans="1:8" ht="15" x14ac:dyDescent="0.2">
      <c r="A374" s="171">
        <f t="shared" si="5"/>
        <v>286</v>
      </c>
      <c r="B374" s="184">
        <v>230</v>
      </c>
      <c r="C374" s="184">
        <v>230</v>
      </c>
      <c r="D374" s="184">
        <v>230</v>
      </c>
      <c r="E374" s="184">
        <v>230</v>
      </c>
      <c r="F374" s="184">
        <v>230</v>
      </c>
      <c r="G374" s="184">
        <v>230</v>
      </c>
      <c r="H374" s="184">
        <v>230</v>
      </c>
    </row>
    <row r="375" spans="1:8" ht="15" x14ac:dyDescent="0.2">
      <c r="A375" s="171">
        <f t="shared" si="5"/>
        <v>287</v>
      </c>
      <c r="B375" s="184">
        <v>230</v>
      </c>
      <c r="C375" s="184">
        <v>230</v>
      </c>
      <c r="D375" s="184">
        <v>230</v>
      </c>
      <c r="E375" s="184">
        <v>230</v>
      </c>
      <c r="F375" s="184">
        <v>230</v>
      </c>
      <c r="G375" s="184">
        <v>230</v>
      </c>
      <c r="H375" s="184">
        <v>230</v>
      </c>
    </row>
    <row r="376" spans="1:8" ht="15" x14ac:dyDescent="0.2">
      <c r="A376" s="171">
        <f t="shared" si="5"/>
        <v>288</v>
      </c>
      <c r="B376" s="184">
        <v>230</v>
      </c>
      <c r="C376" s="184">
        <v>230</v>
      </c>
      <c r="D376" s="184">
        <v>230</v>
      </c>
      <c r="E376" s="184">
        <v>230</v>
      </c>
      <c r="F376" s="184">
        <v>230</v>
      </c>
      <c r="G376" s="184">
        <v>230</v>
      </c>
      <c r="H376" s="184">
        <v>230</v>
      </c>
    </row>
    <row r="377" spans="1:8" ht="15" x14ac:dyDescent="0.2">
      <c r="A377" s="171">
        <f t="shared" si="5"/>
        <v>289</v>
      </c>
      <c r="B377" s="184">
        <v>230</v>
      </c>
      <c r="C377" s="184">
        <v>230</v>
      </c>
      <c r="D377" s="184">
        <v>230</v>
      </c>
      <c r="E377" s="184">
        <v>230</v>
      </c>
      <c r="F377" s="184">
        <v>230</v>
      </c>
      <c r="G377" s="184">
        <v>230</v>
      </c>
      <c r="H377" s="184">
        <v>230</v>
      </c>
    </row>
    <row r="378" spans="1:8" ht="15" x14ac:dyDescent="0.2">
      <c r="A378" s="171">
        <f t="shared" si="5"/>
        <v>290</v>
      </c>
      <c r="B378" s="184">
        <v>230</v>
      </c>
      <c r="C378" s="184">
        <v>230</v>
      </c>
      <c r="D378" s="184">
        <v>230</v>
      </c>
      <c r="E378" s="184">
        <v>230</v>
      </c>
      <c r="F378" s="184">
        <v>230</v>
      </c>
      <c r="G378" s="184">
        <v>230</v>
      </c>
      <c r="H378" s="184">
        <v>230</v>
      </c>
    </row>
    <row r="379" spans="1:8" ht="15" x14ac:dyDescent="0.2">
      <c r="A379" s="171">
        <f t="shared" si="5"/>
        <v>291</v>
      </c>
      <c r="B379" s="184">
        <v>230</v>
      </c>
      <c r="C379" s="184">
        <v>230</v>
      </c>
      <c r="D379" s="184">
        <v>230</v>
      </c>
      <c r="E379" s="184">
        <v>230</v>
      </c>
      <c r="F379" s="184">
        <v>230</v>
      </c>
      <c r="G379" s="184">
        <v>230</v>
      </c>
      <c r="H379" s="184">
        <v>230</v>
      </c>
    </row>
    <row r="380" spans="1:8" ht="15" x14ac:dyDescent="0.2">
      <c r="A380" s="171">
        <f t="shared" si="5"/>
        <v>292</v>
      </c>
      <c r="B380" s="184">
        <v>230</v>
      </c>
      <c r="C380" s="184">
        <v>230</v>
      </c>
      <c r="D380" s="184">
        <v>230</v>
      </c>
      <c r="E380" s="184">
        <v>230</v>
      </c>
      <c r="F380" s="184">
        <v>230</v>
      </c>
      <c r="G380" s="184">
        <v>230</v>
      </c>
      <c r="H380" s="184">
        <v>230</v>
      </c>
    </row>
    <row r="381" spans="1:8" ht="15" x14ac:dyDescent="0.2">
      <c r="A381" s="171">
        <f t="shared" si="5"/>
        <v>293</v>
      </c>
      <c r="B381" s="184">
        <v>230</v>
      </c>
      <c r="C381" s="184">
        <v>230</v>
      </c>
      <c r="D381" s="184">
        <v>230</v>
      </c>
      <c r="E381" s="184">
        <v>230</v>
      </c>
      <c r="F381" s="184">
        <v>230</v>
      </c>
      <c r="G381" s="184">
        <v>230</v>
      </c>
      <c r="H381" s="184">
        <v>230</v>
      </c>
    </row>
    <row r="382" spans="1:8" ht="15" x14ac:dyDescent="0.2">
      <c r="A382" s="171">
        <f t="shared" si="5"/>
        <v>294</v>
      </c>
      <c r="B382" s="184">
        <v>230</v>
      </c>
      <c r="C382" s="184">
        <v>230</v>
      </c>
      <c r="D382" s="184">
        <v>230</v>
      </c>
      <c r="E382" s="184">
        <v>230</v>
      </c>
      <c r="F382" s="184">
        <v>230</v>
      </c>
      <c r="G382" s="184">
        <v>230</v>
      </c>
      <c r="H382" s="184">
        <v>230</v>
      </c>
    </row>
    <row r="383" spans="1:8" ht="15" x14ac:dyDescent="0.2">
      <c r="A383" s="171">
        <f t="shared" si="5"/>
        <v>295</v>
      </c>
      <c r="B383" s="184">
        <v>230</v>
      </c>
      <c r="C383" s="184">
        <v>230</v>
      </c>
      <c r="D383" s="184">
        <v>230</v>
      </c>
      <c r="E383" s="184">
        <v>230</v>
      </c>
      <c r="F383" s="184">
        <v>230</v>
      </c>
      <c r="G383" s="184">
        <v>230</v>
      </c>
      <c r="H383" s="184">
        <v>230</v>
      </c>
    </row>
    <row r="384" spans="1:8" ht="15" x14ac:dyDescent="0.2">
      <c r="A384" s="171">
        <f t="shared" si="5"/>
        <v>296</v>
      </c>
      <c r="B384" s="184">
        <v>230</v>
      </c>
      <c r="C384" s="184">
        <v>230</v>
      </c>
      <c r="D384" s="184">
        <v>230</v>
      </c>
      <c r="E384" s="184">
        <v>230</v>
      </c>
      <c r="F384" s="184">
        <v>230</v>
      </c>
      <c r="G384" s="184">
        <v>230</v>
      </c>
      <c r="H384" s="184">
        <v>230</v>
      </c>
    </row>
    <row r="385" spans="1:8" ht="15" x14ac:dyDescent="0.2">
      <c r="A385" s="171">
        <f t="shared" si="5"/>
        <v>297</v>
      </c>
      <c r="B385" s="184">
        <v>230</v>
      </c>
      <c r="C385" s="184">
        <v>230</v>
      </c>
      <c r="D385" s="184">
        <v>230</v>
      </c>
      <c r="E385" s="184">
        <v>230</v>
      </c>
      <c r="F385" s="184">
        <v>230</v>
      </c>
      <c r="G385" s="184">
        <v>230</v>
      </c>
      <c r="H385" s="184">
        <v>230</v>
      </c>
    </row>
    <row r="386" spans="1:8" ht="15" x14ac:dyDescent="0.2">
      <c r="A386" s="171">
        <f t="shared" si="5"/>
        <v>298</v>
      </c>
      <c r="B386" s="184">
        <v>230</v>
      </c>
      <c r="C386" s="184">
        <v>230</v>
      </c>
      <c r="D386" s="184">
        <v>230</v>
      </c>
      <c r="E386" s="184">
        <v>230</v>
      </c>
      <c r="F386" s="184">
        <v>230</v>
      </c>
      <c r="G386" s="184">
        <v>230</v>
      </c>
      <c r="H386" s="184">
        <v>230</v>
      </c>
    </row>
    <row r="387" spans="1:8" ht="15" x14ac:dyDescent="0.2">
      <c r="A387" s="171">
        <f t="shared" si="5"/>
        <v>299</v>
      </c>
      <c r="B387" s="184">
        <v>230</v>
      </c>
      <c r="C387" s="184">
        <v>230</v>
      </c>
      <c r="D387" s="184">
        <v>230</v>
      </c>
      <c r="E387" s="184">
        <v>230</v>
      </c>
      <c r="F387" s="184">
        <v>230</v>
      </c>
      <c r="G387" s="184">
        <v>230</v>
      </c>
      <c r="H387" s="184">
        <v>230</v>
      </c>
    </row>
    <row r="388" spans="1:8" ht="15" x14ac:dyDescent="0.2">
      <c r="A388" s="171">
        <f t="shared" si="5"/>
        <v>300</v>
      </c>
      <c r="B388" s="184">
        <v>230</v>
      </c>
      <c r="C388" s="184">
        <v>230</v>
      </c>
      <c r="D388" s="184">
        <v>230</v>
      </c>
      <c r="E388" s="184">
        <v>230</v>
      </c>
      <c r="F388" s="184">
        <v>230</v>
      </c>
      <c r="G388" s="184">
        <v>230</v>
      </c>
      <c r="H388" s="184">
        <v>230</v>
      </c>
    </row>
    <row r="389" spans="1:8" ht="15" x14ac:dyDescent="0.2">
      <c r="A389" s="171">
        <f t="shared" si="5"/>
        <v>301</v>
      </c>
      <c r="B389" s="184">
        <v>230</v>
      </c>
      <c r="C389" s="184">
        <v>230</v>
      </c>
      <c r="D389" s="184">
        <v>230</v>
      </c>
      <c r="E389" s="184">
        <v>230</v>
      </c>
      <c r="F389" s="184">
        <v>230</v>
      </c>
      <c r="G389" s="184">
        <v>230</v>
      </c>
      <c r="H389" s="184">
        <v>230</v>
      </c>
    </row>
    <row r="390" spans="1:8" ht="15" x14ac:dyDescent="0.2">
      <c r="A390" s="171">
        <f t="shared" si="5"/>
        <v>302</v>
      </c>
      <c r="B390" s="184">
        <v>230</v>
      </c>
      <c r="C390" s="184">
        <v>230</v>
      </c>
      <c r="D390" s="184">
        <v>230</v>
      </c>
      <c r="E390" s="184">
        <v>230</v>
      </c>
      <c r="F390" s="184">
        <v>230</v>
      </c>
      <c r="G390" s="184">
        <v>230</v>
      </c>
      <c r="H390" s="184">
        <v>230</v>
      </c>
    </row>
    <row r="391" spans="1:8" ht="15" x14ac:dyDescent="0.2">
      <c r="A391" s="171">
        <f t="shared" si="5"/>
        <v>303</v>
      </c>
      <c r="B391" s="184">
        <v>230</v>
      </c>
      <c r="C391" s="184">
        <v>230</v>
      </c>
      <c r="D391" s="184">
        <v>230</v>
      </c>
      <c r="E391" s="184">
        <v>230</v>
      </c>
      <c r="F391" s="184">
        <v>230</v>
      </c>
      <c r="G391" s="184">
        <v>230</v>
      </c>
      <c r="H391" s="184">
        <v>230</v>
      </c>
    </row>
    <row r="392" spans="1:8" ht="15" x14ac:dyDescent="0.2">
      <c r="A392" s="171">
        <f t="shared" si="5"/>
        <v>304</v>
      </c>
      <c r="B392" s="184">
        <v>230</v>
      </c>
      <c r="C392" s="184">
        <v>230</v>
      </c>
      <c r="D392" s="184">
        <v>230</v>
      </c>
      <c r="E392" s="184">
        <v>230</v>
      </c>
      <c r="F392" s="184">
        <v>230</v>
      </c>
      <c r="G392" s="184">
        <v>230</v>
      </c>
      <c r="H392" s="184">
        <v>230</v>
      </c>
    </row>
    <row r="393" spans="1:8" ht="15" x14ac:dyDescent="0.2">
      <c r="A393" s="171">
        <f t="shared" si="5"/>
        <v>305</v>
      </c>
      <c r="B393" s="184">
        <v>230</v>
      </c>
      <c r="C393" s="184">
        <v>230</v>
      </c>
      <c r="D393" s="184">
        <v>230</v>
      </c>
      <c r="E393" s="184">
        <v>230</v>
      </c>
      <c r="F393" s="184">
        <v>230</v>
      </c>
      <c r="G393" s="184">
        <v>230</v>
      </c>
      <c r="H393" s="184">
        <v>230</v>
      </c>
    </row>
    <row r="394" spans="1:8" ht="15" x14ac:dyDescent="0.2">
      <c r="A394" s="171">
        <f t="shared" si="5"/>
        <v>306</v>
      </c>
      <c r="B394" s="184">
        <v>230</v>
      </c>
      <c r="C394" s="184">
        <v>230</v>
      </c>
      <c r="D394" s="184">
        <v>230</v>
      </c>
      <c r="E394" s="184">
        <v>230</v>
      </c>
      <c r="F394" s="184">
        <v>230</v>
      </c>
      <c r="G394" s="184">
        <v>230</v>
      </c>
      <c r="H394" s="184">
        <v>230</v>
      </c>
    </row>
    <row r="395" spans="1:8" ht="15" x14ac:dyDescent="0.2">
      <c r="A395" s="171">
        <f t="shared" si="5"/>
        <v>307</v>
      </c>
      <c r="B395" s="184">
        <v>230</v>
      </c>
      <c r="C395" s="184">
        <v>230</v>
      </c>
      <c r="D395" s="184">
        <v>230</v>
      </c>
      <c r="E395" s="184">
        <v>230</v>
      </c>
      <c r="F395" s="184">
        <v>230</v>
      </c>
      <c r="G395" s="184">
        <v>230</v>
      </c>
      <c r="H395" s="184">
        <v>230</v>
      </c>
    </row>
    <row r="396" spans="1:8" ht="15" x14ac:dyDescent="0.2">
      <c r="A396" s="171">
        <f t="shared" si="5"/>
        <v>308</v>
      </c>
      <c r="B396" s="184">
        <v>230</v>
      </c>
      <c r="C396" s="184">
        <v>230</v>
      </c>
      <c r="D396" s="184">
        <v>230</v>
      </c>
      <c r="E396" s="184">
        <v>230</v>
      </c>
      <c r="F396" s="184">
        <v>230</v>
      </c>
      <c r="G396" s="184">
        <v>230</v>
      </c>
      <c r="H396" s="184">
        <v>230</v>
      </c>
    </row>
    <row r="397" spans="1:8" ht="15" x14ac:dyDescent="0.2">
      <c r="A397" s="171">
        <f t="shared" si="5"/>
        <v>309</v>
      </c>
      <c r="B397" s="184">
        <v>230</v>
      </c>
      <c r="C397" s="184">
        <v>230</v>
      </c>
      <c r="D397" s="184">
        <v>230</v>
      </c>
      <c r="E397" s="184">
        <v>230</v>
      </c>
      <c r="F397" s="184">
        <v>230</v>
      </c>
      <c r="G397" s="184">
        <v>230</v>
      </c>
      <c r="H397" s="184">
        <v>230</v>
      </c>
    </row>
    <row r="398" spans="1:8" ht="15" x14ac:dyDescent="0.2">
      <c r="A398" s="171">
        <f t="shared" si="5"/>
        <v>310</v>
      </c>
      <c r="B398" s="184">
        <v>230</v>
      </c>
      <c r="C398" s="184">
        <v>230</v>
      </c>
      <c r="D398" s="184">
        <v>230</v>
      </c>
      <c r="E398" s="184">
        <v>230</v>
      </c>
      <c r="F398" s="184">
        <v>230</v>
      </c>
      <c r="G398" s="184">
        <v>230</v>
      </c>
      <c r="H398" s="184">
        <v>230</v>
      </c>
    </row>
    <row r="399" spans="1:8" ht="15" x14ac:dyDescent="0.2">
      <c r="A399" s="171">
        <f t="shared" si="5"/>
        <v>311</v>
      </c>
      <c r="B399" s="184">
        <v>230</v>
      </c>
      <c r="C399" s="184">
        <v>230</v>
      </c>
      <c r="D399" s="184">
        <v>230</v>
      </c>
      <c r="E399" s="184">
        <v>230</v>
      </c>
      <c r="F399" s="184">
        <v>230</v>
      </c>
      <c r="G399" s="184">
        <v>230</v>
      </c>
      <c r="H399" s="184">
        <v>230</v>
      </c>
    </row>
    <row r="400" spans="1:8" ht="15" x14ac:dyDescent="0.2">
      <c r="A400" s="171">
        <f t="shared" si="5"/>
        <v>312</v>
      </c>
      <c r="B400" s="184">
        <v>230</v>
      </c>
      <c r="C400" s="184">
        <v>230</v>
      </c>
      <c r="D400" s="184">
        <v>230</v>
      </c>
      <c r="E400" s="184">
        <v>230</v>
      </c>
      <c r="F400" s="184">
        <v>230</v>
      </c>
      <c r="G400" s="184">
        <v>230</v>
      </c>
      <c r="H400" s="184">
        <v>230</v>
      </c>
    </row>
    <row r="401" spans="1:8" ht="15" x14ac:dyDescent="0.2">
      <c r="A401" s="171">
        <f t="shared" si="5"/>
        <v>313</v>
      </c>
      <c r="B401" s="184">
        <v>230</v>
      </c>
      <c r="C401" s="184">
        <v>230</v>
      </c>
      <c r="D401" s="184">
        <v>230</v>
      </c>
      <c r="E401" s="184">
        <v>230</v>
      </c>
      <c r="F401" s="184">
        <v>230</v>
      </c>
      <c r="G401" s="184">
        <v>230</v>
      </c>
      <c r="H401" s="184">
        <v>230</v>
      </c>
    </row>
    <row r="402" spans="1:8" ht="15" x14ac:dyDescent="0.2">
      <c r="A402" s="171">
        <f t="shared" si="5"/>
        <v>314</v>
      </c>
      <c r="B402" s="184">
        <v>230</v>
      </c>
      <c r="C402" s="184">
        <v>230</v>
      </c>
      <c r="D402" s="184">
        <v>230</v>
      </c>
      <c r="E402" s="184">
        <v>230</v>
      </c>
      <c r="F402" s="184">
        <v>230</v>
      </c>
      <c r="G402" s="184">
        <v>230</v>
      </c>
      <c r="H402" s="184">
        <v>230</v>
      </c>
    </row>
    <row r="403" spans="1:8" ht="15" x14ac:dyDescent="0.2">
      <c r="A403" s="171">
        <f t="shared" si="5"/>
        <v>315</v>
      </c>
      <c r="B403" s="184">
        <v>230</v>
      </c>
      <c r="C403" s="184">
        <v>230</v>
      </c>
      <c r="D403" s="184">
        <v>230</v>
      </c>
      <c r="E403" s="184">
        <v>230</v>
      </c>
      <c r="F403" s="184">
        <v>230</v>
      </c>
      <c r="G403" s="184">
        <v>230</v>
      </c>
      <c r="H403" s="184">
        <v>230</v>
      </c>
    </row>
    <row r="404" spans="1:8" ht="15" x14ac:dyDescent="0.2">
      <c r="A404" s="171">
        <f t="shared" si="5"/>
        <v>316</v>
      </c>
      <c r="B404" s="184">
        <v>230</v>
      </c>
      <c r="C404" s="184">
        <v>230</v>
      </c>
      <c r="D404" s="184">
        <v>230</v>
      </c>
      <c r="E404" s="184">
        <v>230</v>
      </c>
      <c r="F404" s="184">
        <v>230</v>
      </c>
      <c r="G404" s="184">
        <v>230</v>
      </c>
      <c r="H404" s="184">
        <v>230</v>
      </c>
    </row>
    <row r="405" spans="1:8" ht="15" x14ac:dyDescent="0.2">
      <c r="A405" s="171">
        <f t="shared" si="5"/>
        <v>317</v>
      </c>
      <c r="B405" s="184">
        <v>230</v>
      </c>
      <c r="C405" s="184">
        <v>230</v>
      </c>
      <c r="D405" s="184">
        <v>230</v>
      </c>
      <c r="E405" s="184">
        <v>230</v>
      </c>
      <c r="F405" s="184">
        <v>230</v>
      </c>
      <c r="G405" s="184">
        <v>230</v>
      </c>
      <c r="H405" s="184">
        <v>230</v>
      </c>
    </row>
    <row r="406" spans="1:8" ht="15" x14ac:dyDescent="0.2">
      <c r="A406" s="171">
        <f t="shared" si="5"/>
        <v>318</v>
      </c>
      <c r="B406" s="184">
        <v>230</v>
      </c>
      <c r="C406" s="184">
        <v>230</v>
      </c>
      <c r="D406" s="184">
        <v>230</v>
      </c>
      <c r="E406" s="184">
        <v>230</v>
      </c>
      <c r="F406" s="184">
        <v>230</v>
      </c>
      <c r="G406" s="184">
        <v>230</v>
      </c>
      <c r="H406" s="184">
        <v>230</v>
      </c>
    </row>
    <row r="407" spans="1:8" ht="15" x14ac:dyDescent="0.2">
      <c r="A407" s="171">
        <f t="shared" si="5"/>
        <v>319</v>
      </c>
      <c r="B407" s="184">
        <v>230</v>
      </c>
      <c r="C407" s="184">
        <v>230</v>
      </c>
      <c r="D407" s="184">
        <v>230</v>
      </c>
      <c r="E407" s="184">
        <v>230</v>
      </c>
      <c r="F407" s="184">
        <v>230</v>
      </c>
      <c r="G407" s="184">
        <v>230</v>
      </c>
      <c r="H407" s="184">
        <v>230</v>
      </c>
    </row>
    <row r="408" spans="1:8" ht="15" x14ac:dyDescent="0.2">
      <c r="A408" s="171">
        <f t="shared" si="5"/>
        <v>320</v>
      </c>
      <c r="B408" s="184">
        <v>230</v>
      </c>
      <c r="C408" s="184">
        <v>230</v>
      </c>
      <c r="D408" s="184">
        <v>230</v>
      </c>
      <c r="E408" s="184">
        <v>230</v>
      </c>
      <c r="F408" s="184">
        <v>230</v>
      </c>
      <c r="G408" s="184">
        <v>230</v>
      </c>
      <c r="H408" s="184">
        <v>230</v>
      </c>
    </row>
    <row r="409" spans="1:8" ht="15" x14ac:dyDescent="0.2">
      <c r="A409" s="171">
        <f t="shared" si="5"/>
        <v>321</v>
      </c>
      <c r="B409" s="184">
        <v>230</v>
      </c>
      <c r="C409" s="184">
        <v>230</v>
      </c>
      <c r="D409" s="184">
        <v>230</v>
      </c>
      <c r="E409" s="184">
        <v>230</v>
      </c>
      <c r="F409" s="184">
        <v>230</v>
      </c>
      <c r="G409" s="184">
        <v>230</v>
      </c>
      <c r="H409" s="184">
        <v>230</v>
      </c>
    </row>
    <row r="410" spans="1:8" ht="15" x14ac:dyDescent="0.2">
      <c r="A410" s="171">
        <f t="shared" si="5"/>
        <v>322</v>
      </c>
      <c r="B410" s="184">
        <v>230</v>
      </c>
      <c r="C410" s="184">
        <v>230</v>
      </c>
      <c r="D410" s="184">
        <v>230</v>
      </c>
      <c r="E410" s="184">
        <v>230</v>
      </c>
      <c r="F410" s="184">
        <v>230</v>
      </c>
      <c r="G410" s="184">
        <v>230</v>
      </c>
      <c r="H410" s="184">
        <v>230</v>
      </c>
    </row>
    <row r="411" spans="1:8" ht="15" x14ac:dyDescent="0.2">
      <c r="A411" s="171">
        <f t="shared" si="5"/>
        <v>323</v>
      </c>
      <c r="B411" s="184">
        <v>230</v>
      </c>
      <c r="C411" s="184">
        <v>230</v>
      </c>
      <c r="D411" s="184">
        <v>230</v>
      </c>
      <c r="E411" s="184">
        <v>230</v>
      </c>
      <c r="F411" s="184">
        <v>230</v>
      </c>
      <c r="G411" s="184">
        <v>230</v>
      </c>
      <c r="H411" s="184">
        <v>230</v>
      </c>
    </row>
    <row r="412" spans="1:8" ht="15" x14ac:dyDescent="0.2">
      <c r="A412" s="171">
        <f t="shared" si="5"/>
        <v>324</v>
      </c>
      <c r="B412" s="184">
        <v>230</v>
      </c>
      <c r="C412" s="184">
        <v>230</v>
      </c>
      <c r="D412" s="184">
        <v>230</v>
      </c>
      <c r="E412" s="184">
        <v>230</v>
      </c>
      <c r="F412" s="184">
        <v>230</v>
      </c>
      <c r="G412" s="184">
        <v>230</v>
      </c>
      <c r="H412" s="184">
        <v>230</v>
      </c>
    </row>
    <row r="413" spans="1:8" ht="15" x14ac:dyDescent="0.2">
      <c r="A413" s="171">
        <f t="shared" si="5"/>
        <v>325</v>
      </c>
      <c r="B413" s="184">
        <v>230</v>
      </c>
      <c r="C413" s="184">
        <v>230</v>
      </c>
      <c r="D413" s="184">
        <v>230</v>
      </c>
      <c r="E413" s="184">
        <v>230</v>
      </c>
      <c r="F413" s="184">
        <v>230</v>
      </c>
      <c r="G413" s="184">
        <v>230</v>
      </c>
      <c r="H413" s="184">
        <v>230</v>
      </c>
    </row>
    <row r="414" spans="1:8" ht="15" x14ac:dyDescent="0.2">
      <c r="A414" s="171">
        <f t="shared" si="5"/>
        <v>326</v>
      </c>
      <c r="B414" s="184">
        <v>230</v>
      </c>
      <c r="C414" s="184">
        <v>230</v>
      </c>
      <c r="D414" s="184">
        <v>230</v>
      </c>
      <c r="E414" s="184">
        <v>230</v>
      </c>
      <c r="F414" s="184">
        <v>230</v>
      </c>
      <c r="G414" s="184">
        <v>230</v>
      </c>
      <c r="H414" s="184">
        <v>230</v>
      </c>
    </row>
    <row r="415" spans="1:8" ht="15" x14ac:dyDescent="0.2">
      <c r="B415" s="184">
        <v>230</v>
      </c>
      <c r="C415" s="184">
        <v>230</v>
      </c>
      <c r="D415" s="184">
        <v>230</v>
      </c>
      <c r="E415" s="184">
        <v>230</v>
      </c>
      <c r="F415" s="184">
        <v>230</v>
      </c>
      <c r="G415" s="184">
        <v>230</v>
      </c>
      <c r="H415" s="184">
        <v>230</v>
      </c>
    </row>
    <row r="416" spans="1:8" ht="15" x14ac:dyDescent="0.2">
      <c r="B416" s="184">
        <v>230</v>
      </c>
      <c r="C416" s="184">
        <v>230</v>
      </c>
      <c r="D416" s="184">
        <v>230</v>
      </c>
      <c r="E416" s="184">
        <v>230</v>
      </c>
      <c r="F416" s="184">
        <v>230</v>
      </c>
      <c r="G416" s="184">
        <v>230</v>
      </c>
      <c r="H416" s="184">
        <v>230</v>
      </c>
    </row>
    <row r="417" spans="2:8" ht="15" x14ac:dyDescent="0.2">
      <c r="B417" s="184">
        <v>230</v>
      </c>
      <c r="C417" s="184">
        <v>230</v>
      </c>
      <c r="D417" s="184">
        <v>230</v>
      </c>
      <c r="E417" s="184">
        <v>230</v>
      </c>
      <c r="F417" s="184">
        <v>230</v>
      </c>
      <c r="G417" s="184">
        <v>230</v>
      </c>
      <c r="H417" s="184">
        <v>230</v>
      </c>
    </row>
    <row r="418" spans="2:8" ht="15" x14ac:dyDescent="0.2">
      <c r="B418" s="184">
        <v>230</v>
      </c>
      <c r="C418" s="184">
        <v>230</v>
      </c>
      <c r="D418" s="184">
        <v>230</v>
      </c>
      <c r="E418" s="184">
        <v>230</v>
      </c>
      <c r="F418" s="184">
        <v>230</v>
      </c>
      <c r="G418" s="184">
        <v>230</v>
      </c>
      <c r="H418" s="184">
        <v>230</v>
      </c>
    </row>
    <row r="419" spans="2:8" ht="15" x14ac:dyDescent="0.2">
      <c r="B419" s="184">
        <v>230</v>
      </c>
      <c r="C419" s="184">
        <v>230</v>
      </c>
      <c r="D419" s="184">
        <v>230</v>
      </c>
      <c r="E419" s="184">
        <v>230</v>
      </c>
      <c r="F419" s="184">
        <v>230</v>
      </c>
      <c r="G419" s="184">
        <v>230</v>
      </c>
      <c r="H419" s="184">
        <v>230</v>
      </c>
    </row>
    <row r="420" spans="2:8" ht="15" x14ac:dyDescent="0.2">
      <c r="B420" s="184">
        <v>230</v>
      </c>
      <c r="C420" s="184">
        <v>230</v>
      </c>
      <c r="D420" s="184">
        <v>230</v>
      </c>
      <c r="E420" s="184">
        <v>230</v>
      </c>
      <c r="F420" s="184">
        <v>230</v>
      </c>
      <c r="G420" s="184">
        <v>230</v>
      </c>
      <c r="H420" s="184">
        <v>230</v>
      </c>
    </row>
    <row r="421" spans="2:8" ht="15" x14ac:dyDescent="0.2">
      <c r="B421" s="184">
        <v>230</v>
      </c>
      <c r="C421" s="184">
        <v>230</v>
      </c>
      <c r="D421" s="184">
        <v>230</v>
      </c>
      <c r="E421" s="184">
        <v>230</v>
      </c>
      <c r="F421" s="184">
        <v>230</v>
      </c>
      <c r="G421" s="184">
        <v>230</v>
      </c>
      <c r="H421" s="184">
        <v>230</v>
      </c>
    </row>
    <row r="422" spans="2:8" ht="15" x14ac:dyDescent="0.2">
      <c r="B422" s="184">
        <v>230</v>
      </c>
      <c r="C422" s="184">
        <v>230</v>
      </c>
      <c r="D422" s="184">
        <v>230</v>
      </c>
      <c r="E422" s="184">
        <v>230</v>
      </c>
      <c r="F422" s="184">
        <v>230</v>
      </c>
      <c r="G422" s="184">
        <v>230</v>
      </c>
      <c r="H422" s="184">
        <v>230</v>
      </c>
    </row>
    <row r="423" spans="2:8" ht="15" x14ac:dyDescent="0.2">
      <c r="B423" s="184">
        <v>230</v>
      </c>
      <c r="C423" s="184">
        <v>230</v>
      </c>
      <c r="D423" s="184">
        <v>230</v>
      </c>
      <c r="E423" s="184">
        <v>230</v>
      </c>
      <c r="F423" s="184">
        <v>230</v>
      </c>
      <c r="G423" s="184">
        <v>230</v>
      </c>
      <c r="H423" s="184">
        <v>230</v>
      </c>
    </row>
    <row r="424" spans="2:8" ht="15" x14ac:dyDescent="0.2">
      <c r="B424" s="184">
        <v>230</v>
      </c>
      <c r="C424" s="184">
        <v>230</v>
      </c>
      <c r="D424" s="184">
        <v>230</v>
      </c>
      <c r="E424" s="184">
        <v>230</v>
      </c>
      <c r="F424" s="184">
        <v>230</v>
      </c>
      <c r="G424" s="184">
        <v>230</v>
      </c>
      <c r="H424" s="184">
        <v>230</v>
      </c>
    </row>
    <row r="425" spans="2:8" ht="15" x14ac:dyDescent="0.2">
      <c r="B425" s="184">
        <v>230</v>
      </c>
      <c r="C425" s="184">
        <v>230</v>
      </c>
      <c r="D425" s="184">
        <v>230</v>
      </c>
      <c r="E425" s="184">
        <v>230</v>
      </c>
      <c r="F425" s="184">
        <v>230</v>
      </c>
      <c r="G425" s="184">
        <v>230</v>
      </c>
      <c r="H425" s="184">
        <v>230</v>
      </c>
    </row>
    <row r="426" spans="2:8" ht="15" x14ac:dyDescent="0.2">
      <c r="B426" s="184">
        <v>230</v>
      </c>
      <c r="C426" s="184">
        <v>230</v>
      </c>
      <c r="D426" s="184">
        <v>230</v>
      </c>
      <c r="E426" s="184">
        <v>230</v>
      </c>
      <c r="F426" s="184">
        <v>230</v>
      </c>
      <c r="G426" s="184">
        <v>230</v>
      </c>
      <c r="H426" s="184">
        <v>230</v>
      </c>
    </row>
  </sheetData>
  <mergeCells count="3">
    <mergeCell ref="N105:N106"/>
    <mergeCell ref="N117:N119"/>
    <mergeCell ref="N148:N149"/>
  </mergeCells>
  <conditionalFormatting sqref="B88:H265 G316:G317 G300:H315 F296:H299 E279:H295 D274:H278 C266:H273">
    <cfRule type="expression" dxfId="13" priority="1">
      <formula>AND(B88&lt;213,B89&gt;=213)</formula>
    </cfRule>
    <cfRule type="expression" dxfId="12" priority="2">
      <formula>AND(B88&lt;203,B89&gt;=203)</formula>
    </cfRule>
    <cfRule type="expression" dxfId="11" priority="3">
      <formula>AND(B88&lt;193,B89&gt;=193)</formula>
    </cfRule>
    <cfRule type="expression" dxfId="10" priority="4">
      <formula>AND(B88&lt;175,B89&gt;=175)</formula>
    </cfRule>
    <cfRule type="cellIs" dxfId="9" priority="5" stopIfTrue="1" operator="equal">
      <formula>"-"</formula>
    </cfRule>
    <cfRule type="cellIs" dxfId="8" priority="6" operator="lessThan">
      <formula>170</formula>
    </cfRule>
    <cfRule type="cellIs" dxfId="7" priority="7" operator="between">
      <formula>170</formula>
      <formula>179</formula>
    </cfRule>
    <cfRule type="cellIs" dxfId="6" priority="8" operator="between">
      <formula>180</formula>
      <formula>186</formula>
    </cfRule>
    <cfRule type="cellIs" dxfId="5" priority="9" operator="between">
      <formula>187</formula>
      <formula>195</formula>
    </cfRule>
    <cfRule type="cellIs" dxfId="4" priority="10" operator="between">
      <formula>196</formula>
      <formula>203</formula>
    </cfRule>
    <cfRule type="cellIs" dxfId="3" priority="11" operator="between">
      <formula>204</formula>
      <formula>212</formula>
    </cfRule>
    <cfRule type="cellIs" dxfId="2" priority="12" operator="between">
      <formula>213</formula>
      <formula>219</formula>
    </cfRule>
    <cfRule type="cellIs" dxfId="1" priority="13" operator="between">
      <formula>220</formula>
      <formula>230</formula>
    </cfRule>
    <cfRule type="containsText" dxfId="0" priority="14" operator="containsText" text="&gt;230">
      <formula>NOT(ISERROR(SEARCH("&gt;230",B88)))</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18"/>
  <sheetViews>
    <sheetView zoomScaleNormal="100" workbookViewId="0">
      <pane xSplit="5" ySplit="7" topLeftCell="F8" activePane="bottomRight" state="frozen"/>
      <selection pane="topRight" activeCell="F1" sqref="F1"/>
      <selection pane="bottomLeft" activeCell="A8" sqref="A8"/>
      <selection pane="bottomRight" activeCell="E17" sqref="E17"/>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72" t="s">
        <v>84</v>
      </c>
      <c r="D1" s="273"/>
      <c r="E1" s="273"/>
      <c r="F1" s="273"/>
      <c r="G1" s="273"/>
      <c r="H1" s="273"/>
      <c r="I1" s="273"/>
      <c r="J1" s="273"/>
      <c r="K1" s="273"/>
      <c r="L1" s="273"/>
      <c r="M1" s="273"/>
      <c r="N1" s="274"/>
      <c r="O1" s="16"/>
      <c r="P1" s="7"/>
      <c r="Q1" s="57" t="s">
        <v>21</v>
      </c>
    </row>
    <row r="2" spans="1:54" ht="18" customHeight="1" x14ac:dyDescent="0.2">
      <c r="B2" s="8" t="s">
        <v>3</v>
      </c>
      <c r="C2" s="272" t="s">
        <v>34</v>
      </c>
      <c r="D2" s="273"/>
      <c r="E2" s="273"/>
      <c r="F2" s="273"/>
      <c r="G2" s="273"/>
      <c r="H2" s="273"/>
      <c r="I2" s="273"/>
      <c r="J2" s="273"/>
      <c r="K2" s="273"/>
      <c r="L2" s="273"/>
      <c r="M2" s="273"/>
      <c r="N2" s="27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175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81</v>
      </c>
    </row>
    <row r="8" spans="1:54" ht="12" customHeight="1" thickTop="1" x14ac:dyDescent="0.15">
      <c r="A8" s="5">
        <f t="shared" ref="A8:A71" si="0">IF(I8="A",25,IF(I8="B",25,IF(I8="C",25,IF(I8="D",15,IF(I8="E",10,0)))))</f>
        <v>0</v>
      </c>
      <c r="B8" s="5">
        <f t="shared" ref="B8:B71" si="1">IF(G8="I",20,IF(G8="II",20,IF(G8="III",20,IF(G8="IV",20,IF(G8="V",20,0)))))</f>
        <v>0</v>
      </c>
      <c r="C8" s="14">
        <f>C5</f>
        <v>175</v>
      </c>
      <c r="F8" s="253">
        <f>VLOOKUP(C8,Blad1!$A:$C,3,0)</f>
        <v>225</v>
      </c>
      <c r="G8" s="65" t="str">
        <f>IF(C8=155,"I",IF(C8=140,"II",IF(C8=126,"III",IF(C8=111,"IV",IF(C8=0,"V","")))))</f>
        <v/>
      </c>
      <c r="H8" s="4" t="str">
        <f>IF(G8="I",$K8,IF(G8="II",$K8-SUM(H7:H$8),IF(G8="III",$K8-SUM(H7:H$8),IF(G8="IV",$K8-SUM(H7:H$8),IF(G8="V",1-SUM(H7:H$8)," ")))))</f>
        <v xml:space="preserve"> </v>
      </c>
      <c r="I8" s="66" t="str">
        <f>IF(C8=19,"A",IF(C8=9,"B",IF(C8=-1,"C",IF(C8=-9,"D",IF(C8=-40,"E","")))))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225</v>
      </c>
      <c r="S8" s="12">
        <f t="shared" ref="S8:S71" si="4">C8</f>
        <v>175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175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174</v>
      </c>
      <c r="E9" s="56"/>
      <c r="F9" s="253">
        <f>VLOOKUP(C9,Blad1!$A:$C,3,0)</f>
        <v>224</v>
      </c>
      <c r="G9" s="65" t="str">
        <f t="shared" ref="G9:G72" si="17">IF(C9=155,"I",IF(C9=140,"II",IF(C9=126,"III",IF(C9=111,"IV",IF(C9=0,"V","")))))</f>
        <v/>
      </c>
      <c r="H9" s="4" t="str">
        <f>IF(G9="I",$K9,IF(G9="II",$K9-SUM(H8:H$8),IF(G9="III",$K9-SUM(H8:H$8),IF(G9="IV",$K9-SUM(H8:H$8),IF(G9="V",1-SUM(H8:H$8)," ")))))</f>
        <v xml:space="preserve"> </v>
      </c>
      <c r="I9" s="66" t="str">
        <f t="shared" ref="I9:I72" si="18">IF(C9=19,"A",IF(C9=9,"B",IF(C9=-1,"C",IF(C9=-9,"D",IF(C9=-40,"E","")))))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224</v>
      </c>
      <c r="S9" s="12">
        <f t="shared" si="4"/>
        <v>174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174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173</v>
      </c>
      <c r="E10" s="56"/>
      <c r="F10" s="253">
        <f>VLOOKUP(C10,Blad1!$A:$C,3,0)</f>
        <v>223</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223</v>
      </c>
      <c r="S10" s="12">
        <f t="shared" si="4"/>
        <v>173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173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155</v>
      </c>
      <c r="AT10" s="114">
        <f>AU10*AT$14</f>
        <v>0</v>
      </c>
      <c r="AU10" s="115">
        <f>AV10</f>
        <v>0</v>
      </c>
      <c r="AV10" s="118">
        <f>IF($U3=0,0,VLOOKUP("I",$G:$S,5,FALSE))</f>
        <v>0</v>
      </c>
    </row>
    <row r="11" spans="1:54" ht="12" customHeight="1" x14ac:dyDescent="0.15">
      <c r="A11" s="5">
        <f t="shared" si="0"/>
        <v>0</v>
      </c>
      <c r="B11" s="5">
        <f t="shared" si="1"/>
        <v>0</v>
      </c>
      <c r="C11" s="14">
        <f t="shared" si="16"/>
        <v>172</v>
      </c>
      <c r="E11" s="56"/>
      <c r="F11" s="253">
        <f>VLOOKUP(C11,Blad1!$A:$C,3,0)</f>
        <v>223</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223</v>
      </c>
      <c r="S11" s="12">
        <f t="shared" si="4"/>
        <v>172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172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111</v>
      </c>
      <c r="AT11" s="114">
        <f>AU11*AT$14</f>
        <v>0</v>
      </c>
      <c r="AU11" s="115">
        <f>AV11-AV10</f>
        <v>0</v>
      </c>
      <c r="AV11" s="118">
        <f>IF($U4=0,0,VLOOKUP("IV",$G:$S,5,FALSE))</f>
        <v>0</v>
      </c>
    </row>
    <row r="12" spans="1:54" ht="12" customHeight="1" x14ac:dyDescent="0.15">
      <c r="A12" s="5">
        <f t="shared" si="0"/>
        <v>0</v>
      </c>
      <c r="B12" s="5">
        <f t="shared" si="1"/>
        <v>0</v>
      </c>
      <c r="C12" s="14">
        <f t="shared" si="16"/>
        <v>171</v>
      </c>
      <c r="E12" s="56"/>
      <c r="F12" s="253">
        <f>VLOOKUP(C12,Blad1!$A:$C,3,0)</f>
        <v>222</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222</v>
      </c>
      <c r="S12" s="12">
        <f t="shared" si="4"/>
        <v>171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171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170</v>
      </c>
      <c r="E13" s="56"/>
      <c r="F13" s="253">
        <f>VLOOKUP(C13,Blad1!$A:$C,3,0)</f>
        <v>222</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222</v>
      </c>
      <c r="S13" s="12">
        <f t="shared" si="4"/>
        <v>170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170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169</v>
      </c>
      <c r="E14" s="56"/>
      <c r="F14" s="253">
        <f>VLOOKUP(C14,Blad1!$A:$C,3,0)</f>
        <v>221</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221</v>
      </c>
      <c r="S14" s="12">
        <f t="shared" si="4"/>
        <v>169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169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168</v>
      </c>
      <c r="F15" s="253">
        <f>VLOOKUP(C15,Blad1!$A:$C,3,0)</f>
        <v>220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220</v>
      </c>
      <c r="S15" s="12">
        <f t="shared" si="4"/>
        <v>168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168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167</v>
      </c>
      <c r="E16" s="56"/>
      <c r="F16" s="253">
        <f>VLOOKUP(C16,Blad1!$A:$C,3,0)</f>
        <v>220</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220</v>
      </c>
      <c r="S16" s="12">
        <f t="shared" si="4"/>
        <v>167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167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47"/>
      <c r="AY16" s="28" t="s">
        <v>9</v>
      </c>
      <c r="AZ16" s="28"/>
      <c r="BA16" s="28"/>
      <c r="BB16" s="29"/>
    </row>
    <row r="17" spans="1:55" ht="12" customHeight="1" thickTop="1" x14ac:dyDescent="0.15">
      <c r="A17" s="5">
        <f t="shared" si="0"/>
        <v>0</v>
      </c>
      <c r="B17" s="5">
        <f t="shared" si="1"/>
        <v>0</v>
      </c>
      <c r="C17" s="14">
        <f t="shared" si="16"/>
        <v>166</v>
      </c>
      <c r="F17" s="253">
        <f>VLOOKUP(C17,Blad1!$A:$C,3,0)</f>
        <v>219</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219</v>
      </c>
      <c r="S17" s="12">
        <f t="shared" si="4"/>
        <v>166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166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165</v>
      </c>
      <c r="E18" s="56"/>
      <c r="F18" s="253">
        <f>VLOOKUP(C18,Blad1!$A:$C,3,0)</f>
        <v>219</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219</v>
      </c>
      <c r="S18" s="12">
        <f t="shared" si="4"/>
        <v>165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165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164</v>
      </c>
      <c r="F19" s="253">
        <f>VLOOKUP(C19,Blad1!$A:$C,3,0)</f>
        <v>218</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218</v>
      </c>
      <c r="S19" s="12">
        <f t="shared" si="4"/>
        <v>164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164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163</v>
      </c>
      <c r="F20" s="253">
        <f>VLOOKUP(C20,Blad1!$A:$C,3,0)</f>
        <v>217</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217</v>
      </c>
      <c r="S20" s="12">
        <f t="shared" si="4"/>
        <v>163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163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162</v>
      </c>
      <c r="E21" s="56"/>
      <c r="F21" s="253">
        <f>VLOOKUP(C21,Blad1!$A:$C,3,0)</f>
        <v>217</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217</v>
      </c>
      <c r="S21" s="12">
        <f t="shared" si="4"/>
        <v>162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162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161</v>
      </c>
      <c r="E22" s="56"/>
      <c r="F22" s="253">
        <f>VLOOKUP(C22,Blad1!$A:$C,3,0)</f>
        <v>216</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216</v>
      </c>
      <c r="S22" s="12">
        <f t="shared" si="4"/>
        <v>161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161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160</v>
      </c>
      <c r="E23" s="56"/>
      <c r="F23" s="253">
        <f>VLOOKUP(C23,Blad1!$A:$C,3,0)</f>
        <v>216</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216</v>
      </c>
      <c r="S23" s="12">
        <f t="shared" si="4"/>
        <v>160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160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159</v>
      </c>
      <c r="F24" s="253">
        <f>VLOOKUP(C24,Blad1!$A:$C,3,0)</f>
        <v>215</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215</v>
      </c>
      <c r="S24" s="12">
        <f t="shared" si="4"/>
        <v>159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159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158</v>
      </c>
      <c r="E25" s="56"/>
      <c r="F25" s="253">
        <f>VLOOKUP(C25,Blad1!$A:$C,3,0)</f>
        <v>214</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214</v>
      </c>
      <c r="S25" s="12">
        <f t="shared" si="4"/>
        <v>158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158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157</v>
      </c>
      <c r="F26" s="253">
        <f>VLOOKUP(C26,Blad1!$A:$C,3,0)</f>
        <v>214</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214</v>
      </c>
      <c r="S26" s="12">
        <f t="shared" si="4"/>
        <v>157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157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156</v>
      </c>
      <c r="F27" s="253">
        <f>VLOOKUP(C27,Blad1!$A:$C,3,0)</f>
        <v>213</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213</v>
      </c>
      <c r="S27" s="12">
        <f t="shared" si="4"/>
        <v>156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156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20</v>
      </c>
      <c r="C28" s="14">
        <f t="shared" si="16"/>
        <v>155</v>
      </c>
      <c r="F28" s="253">
        <f>VLOOKUP(C28,Blad1!$A:$C,3,0)</f>
        <v>213</v>
      </c>
      <c r="G28" s="65" t="str">
        <f t="shared" si="17"/>
        <v>I</v>
      </c>
      <c r="H28" s="4">
        <f>IF(G28="I",$K28,IF(G28="II",$K28-SUM(H$8:H27),IF(G28="III",$K28-SUM(H$8:H27),IF(G28="IV",$K28-SUM(H$8:H27),IF(G28="V",1-SUM(H$8:H27)," ")))))</f>
        <v>0</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213</v>
      </c>
      <c r="S28" s="12">
        <f t="shared" si="4"/>
        <v>155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155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154</v>
      </c>
      <c r="F29" s="253">
        <f>VLOOKUP(C29,Blad1!$A:$C,3,0)</f>
        <v>212</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212</v>
      </c>
      <c r="S29" s="12">
        <f t="shared" si="4"/>
        <v>154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154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153</v>
      </c>
      <c r="E30" s="56"/>
      <c r="F30" s="253">
        <f>VLOOKUP(C30,Blad1!$A:$C,3,0)</f>
        <v>212</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212</v>
      </c>
      <c r="S30" s="12">
        <f t="shared" si="4"/>
        <v>153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153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152</v>
      </c>
      <c r="F31" s="253">
        <f>VLOOKUP(C31,Blad1!$A:$C,3,0)</f>
        <v>211</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211</v>
      </c>
      <c r="S31" s="12">
        <f t="shared" si="4"/>
        <v>152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152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151</v>
      </c>
      <c r="F32" s="253">
        <f>VLOOKUP(C32,Blad1!$A:$C,3,0)</f>
        <v>210</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210</v>
      </c>
      <c r="S32" s="12">
        <f t="shared" si="4"/>
        <v>151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151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150</v>
      </c>
      <c r="F33" s="253">
        <f>VLOOKUP(C33,Blad1!$A:$C,3,0)</f>
        <v>210</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210</v>
      </c>
      <c r="S33" s="12">
        <f t="shared" si="4"/>
        <v>150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150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5" t="e">
        <f>VLOOKUP(AQ32,L8:Q275,6,FALSE)</f>
        <v>#N/A</v>
      </c>
      <c r="AR33" s="276"/>
      <c r="AS33" s="276"/>
      <c r="AT33" s="276"/>
      <c r="AU33" s="276"/>
      <c r="AV33" s="276"/>
      <c r="AW33" s="276"/>
      <c r="AX33" s="276"/>
      <c r="AY33" s="276"/>
      <c r="AZ33" s="276"/>
      <c r="BA33" s="276"/>
      <c r="BB33" s="277"/>
    </row>
    <row r="34" spans="1:54" ht="12" customHeight="1" x14ac:dyDescent="0.15">
      <c r="A34" s="5">
        <f t="shared" si="0"/>
        <v>0</v>
      </c>
      <c r="B34" s="5">
        <f t="shared" si="1"/>
        <v>0</v>
      </c>
      <c r="C34" s="14">
        <f t="shared" si="16"/>
        <v>149</v>
      </c>
      <c r="F34" s="253">
        <f>VLOOKUP(C34,Blad1!$A:$C,3,0)</f>
        <v>209</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209</v>
      </c>
      <c r="S34" s="12">
        <f t="shared" si="4"/>
        <v>149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149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148</v>
      </c>
      <c r="F35" s="253">
        <f>VLOOKUP(C35,Blad1!$A:$C,3,0)</f>
        <v>209</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209</v>
      </c>
      <c r="S35" s="12">
        <f t="shared" si="4"/>
        <v>148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148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8" t="e">
        <f>VLOOKUP(AQ34,L8:Q275,6,FALSE)</f>
        <v>#N/A</v>
      </c>
      <c r="AR35" s="279"/>
      <c r="AS35" s="279"/>
      <c r="AT35" s="279"/>
      <c r="AU35" s="279"/>
      <c r="AV35" s="279"/>
      <c r="AW35" s="279"/>
      <c r="AX35" s="279"/>
      <c r="AY35" s="279"/>
      <c r="AZ35" s="279"/>
      <c r="BA35" s="279"/>
      <c r="BB35" s="280"/>
    </row>
    <row r="36" spans="1:54" ht="12" customHeight="1" x14ac:dyDescent="0.15">
      <c r="A36" s="5">
        <f t="shared" si="0"/>
        <v>0</v>
      </c>
      <c r="B36" s="5">
        <f t="shared" si="1"/>
        <v>0</v>
      </c>
      <c r="C36" s="14">
        <f t="shared" si="16"/>
        <v>147</v>
      </c>
      <c r="F36" s="253">
        <f>VLOOKUP(C36,Blad1!$A:$C,3,0)</f>
        <v>208</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208</v>
      </c>
      <c r="S36" s="12">
        <f t="shared" si="4"/>
        <v>147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147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146</v>
      </c>
      <c r="F37" s="253">
        <f>VLOOKUP(C37,Blad1!$A:$C,3,0)</f>
        <v>207</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207</v>
      </c>
      <c r="S37" s="12">
        <f t="shared" si="4"/>
        <v>146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146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9" t="e">
        <f>VLOOKUP(AQ36,L8:T275,6,FALSE)</f>
        <v>#N/A</v>
      </c>
      <c r="AR37" s="270"/>
      <c r="AS37" s="270"/>
      <c r="AT37" s="270"/>
      <c r="AU37" s="270"/>
      <c r="AV37" s="270"/>
      <c r="AW37" s="270"/>
      <c r="AX37" s="270"/>
      <c r="AY37" s="270"/>
      <c r="AZ37" s="270"/>
      <c r="BA37" s="270"/>
      <c r="BB37" s="271"/>
    </row>
    <row r="38" spans="1:54" ht="12" customHeight="1" thickTop="1" x14ac:dyDescent="0.15">
      <c r="A38" s="5">
        <f t="shared" si="0"/>
        <v>0</v>
      </c>
      <c r="B38" s="5">
        <f t="shared" si="1"/>
        <v>0</v>
      </c>
      <c r="C38" s="14">
        <f t="shared" si="16"/>
        <v>145</v>
      </c>
      <c r="F38" s="253">
        <f>VLOOKUP(C38,Blad1!$A:$C,3,0)</f>
        <v>207</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207</v>
      </c>
      <c r="S38" s="12">
        <f t="shared" si="4"/>
        <v>145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145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144</v>
      </c>
      <c r="F39" s="253">
        <f>VLOOKUP(C39,Blad1!$A:$C,3,0)</f>
        <v>206</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206</v>
      </c>
      <c r="S39" s="12">
        <f t="shared" si="4"/>
        <v>144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144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143</v>
      </c>
      <c r="F40" s="253">
        <f>VLOOKUP(C40,Blad1!$A:$C,3,0)</f>
        <v>206</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206</v>
      </c>
      <c r="S40" s="12">
        <f t="shared" si="4"/>
        <v>143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143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142</v>
      </c>
      <c r="F41" s="253">
        <f>VLOOKUP(C41,Blad1!$A:$C,3,0)</f>
        <v>205</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205</v>
      </c>
      <c r="S41" s="12">
        <f t="shared" si="4"/>
        <v>142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142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141</v>
      </c>
      <c r="F42" s="253">
        <f>VLOOKUP(C42,Blad1!$A:$C,3,0)</f>
        <v>204</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204</v>
      </c>
      <c r="S42" s="12">
        <f t="shared" si="4"/>
        <v>141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141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20</v>
      </c>
      <c r="C43" s="14">
        <f t="shared" si="16"/>
        <v>140</v>
      </c>
      <c r="F43" s="253">
        <f>VLOOKUP(C43,Blad1!$A:$C,3,0)</f>
        <v>204</v>
      </c>
      <c r="G43" s="65" t="str">
        <f t="shared" si="17"/>
        <v>II</v>
      </c>
      <c r="H43" s="4">
        <f>IF(G43="I",$K43,IF(G43="II",$K43-SUM(H$8:H42),IF(G43="III",$K43-SUM(H$8:H42),IF(G43="IV",$K43-SUM(H$8:H42),IF(G43="V",1-SUM(H$8:H42)," ")))))</f>
        <v>0</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204</v>
      </c>
      <c r="S43" s="12">
        <f t="shared" si="4"/>
        <v>140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140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139</v>
      </c>
      <c r="F44" s="253">
        <f>VLOOKUP(C44,Blad1!$A:$C,3,0)</f>
        <v>203</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203</v>
      </c>
      <c r="S44" s="12">
        <f t="shared" si="4"/>
        <v>139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139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138</v>
      </c>
      <c r="F45" s="253">
        <f>VLOOKUP(C45,Blad1!$A:$C,3,0)</f>
        <v>203</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203</v>
      </c>
      <c r="S45" s="12">
        <f t="shared" si="4"/>
        <v>138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138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137</v>
      </c>
      <c r="F46" s="253">
        <f>VLOOKUP(C46,Blad1!$A:$C,3,0)</f>
        <v>202</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202</v>
      </c>
      <c r="S46" s="12">
        <f t="shared" si="4"/>
        <v>137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137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136</v>
      </c>
      <c r="F47" s="253">
        <f>VLOOKUP(C47,Blad1!$A:$C,3,0)</f>
        <v>201</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201</v>
      </c>
      <c r="S47" s="12">
        <f t="shared" si="4"/>
        <v>136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136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135</v>
      </c>
      <c r="F48" s="253">
        <f>VLOOKUP(C48,Blad1!$A:$C,3,0)</f>
        <v>201</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201</v>
      </c>
      <c r="S48" s="12">
        <f t="shared" si="4"/>
        <v>135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135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134</v>
      </c>
      <c r="F49" s="253">
        <f>VLOOKUP(C49,Blad1!$A:$C,3,0)</f>
        <v>200</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200</v>
      </c>
      <c r="S49" s="12">
        <f t="shared" si="4"/>
        <v>134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134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133</v>
      </c>
      <c r="F50" s="253">
        <f>VLOOKUP(C50,Blad1!$A:$C,3,0)</f>
        <v>200</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200</v>
      </c>
      <c r="S50" s="12">
        <f t="shared" si="4"/>
        <v>133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133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132</v>
      </c>
      <c r="F51" s="253">
        <f>VLOOKUP(C51,Blad1!$A:$C,3,0)</f>
        <v>199</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199</v>
      </c>
      <c r="S51" s="12">
        <f t="shared" si="4"/>
        <v>132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132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131</v>
      </c>
      <c r="F52" s="253">
        <f>VLOOKUP(C52,Blad1!$A:$C,3,0)</f>
        <v>199</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199</v>
      </c>
      <c r="S52" s="12">
        <f t="shared" si="4"/>
        <v>131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131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130</v>
      </c>
      <c r="F53" s="253">
        <f>VLOOKUP(C53,Blad1!$A:$C,3,0)</f>
        <v>198</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198</v>
      </c>
      <c r="S53" s="12">
        <f t="shared" si="4"/>
        <v>130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130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129</v>
      </c>
      <c r="F54" s="253">
        <f>VLOOKUP(C54,Blad1!$A:$C,3,0)</f>
        <v>197</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197</v>
      </c>
      <c r="S54" s="12">
        <f t="shared" si="4"/>
        <v>129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129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128</v>
      </c>
      <c r="F55" s="253">
        <f>VLOOKUP(C55,Blad1!$A:$C,3,0)</f>
        <v>197</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197</v>
      </c>
      <c r="S55" s="12">
        <f t="shared" si="4"/>
        <v>128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128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127</v>
      </c>
      <c r="F56" s="253">
        <f>VLOOKUP(C56,Blad1!$A:$C,3,0)</f>
        <v>196</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196</v>
      </c>
      <c r="S56" s="12">
        <f t="shared" si="4"/>
        <v>127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127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20</v>
      </c>
      <c r="C57" s="14">
        <f t="shared" si="16"/>
        <v>126</v>
      </c>
      <c r="F57" s="253">
        <f>VLOOKUP(C57,Blad1!$A:$C,3,0)</f>
        <v>196</v>
      </c>
      <c r="G57" s="65" t="str">
        <f t="shared" si="17"/>
        <v>III</v>
      </c>
      <c r="H57" s="4">
        <f>IF(G57="I",$K57,IF(G57="II",$K57-SUM(H$8:H56),IF(G57="III",$K57-SUM(H$8:H56),IF(G57="IV",$K57-SUM(H$8:H56),IF(G57="V",1-SUM(H$8:H56)," ")))))</f>
        <v>0</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196</v>
      </c>
      <c r="S57" s="12">
        <f t="shared" si="4"/>
        <v>126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126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125</v>
      </c>
      <c r="F58" s="253">
        <f>VLOOKUP(C58,Blad1!$A:$C,3,0)</f>
        <v>195</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195</v>
      </c>
      <c r="S58" s="12">
        <f t="shared" si="4"/>
        <v>125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125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124</v>
      </c>
      <c r="F59" s="253">
        <f>VLOOKUP(C59,Blad1!$A:$C,3,0)</f>
        <v>194</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194</v>
      </c>
      <c r="S59" s="12">
        <f t="shared" si="4"/>
        <v>124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124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123</v>
      </c>
      <c r="F60" s="253">
        <f>VLOOKUP(C60,Blad1!$A:$C,3,0)</f>
        <v>194</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194</v>
      </c>
      <c r="S60" s="12">
        <f t="shared" si="4"/>
        <v>123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123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122</v>
      </c>
      <c r="F61" s="253">
        <f>VLOOKUP(C61,Blad1!$A:$C,3,0)</f>
        <v>193</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193</v>
      </c>
      <c r="S61" s="12">
        <f t="shared" si="4"/>
        <v>122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122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121</v>
      </c>
      <c r="F62" s="253">
        <f>VLOOKUP(C62,Blad1!$A:$C,3,0)</f>
        <v>193</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193</v>
      </c>
      <c r="S62" s="12">
        <f t="shared" si="4"/>
        <v>121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121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120</v>
      </c>
      <c r="F63" s="253">
        <f>VLOOKUP(C63,Blad1!$A:$C,3,0)</f>
        <v>192</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192</v>
      </c>
      <c r="S63" s="12">
        <f t="shared" si="4"/>
        <v>120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120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119</v>
      </c>
      <c r="F64" s="253">
        <f>VLOOKUP(C64,Blad1!$A:$C,3,0)</f>
        <v>191</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191</v>
      </c>
      <c r="S64" s="12">
        <f t="shared" si="4"/>
        <v>119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119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118</v>
      </c>
      <c r="F65" s="253">
        <f>VLOOKUP(C65,Blad1!$A:$C,3,0)</f>
        <v>191</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191</v>
      </c>
      <c r="S65" s="12">
        <f t="shared" si="4"/>
        <v>118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118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117</v>
      </c>
      <c r="F66" s="253">
        <f>VLOOKUP(C66,Blad1!$A:$C,3,0)</f>
        <v>190</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190</v>
      </c>
      <c r="S66" s="12">
        <f t="shared" si="4"/>
        <v>117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117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116</v>
      </c>
      <c r="F67" s="253">
        <f>VLOOKUP(C67,Blad1!$A:$C,3,0)</f>
        <v>190</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190</v>
      </c>
      <c r="S67" s="12">
        <f t="shared" si="4"/>
        <v>116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115</v>
      </c>
      <c r="F68" s="253">
        <f>VLOOKUP(C68,Blad1!$A:$C,3,0)</f>
        <v>189</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189</v>
      </c>
      <c r="S68" s="12">
        <f t="shared" si="4"/>
        <v>115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115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114</v>
      </c>
      <c r="F69" s="253">
        <f>VLOOKUP(C69,Blad1!$A:$C,3,0)</f>
        <v>188</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188</v>
      </c>
      <c r="S69" s="12">
        <f t="shared" si="4"/>
        <v>114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114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113</v>
      </c>
      <c r="F70" s="253">
        <f>VLOOKUP(C70,Blad1!$A:$C,3,0)</f>
        <v>188</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188</v>
      </c>
      <c r="S70" s="12">
        <f t="shared" si="4"/>
        <v>113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113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112</v>
      </c>
      <c r="F71" s="253">
        <f>VLOOKUP(C71,Blad1!$A:$C,3,0)</f>
        <v>187</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187</v>
      </c>
      <c r="S71" s="12">
        <f t="shared" si="4"/>
        <v>112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112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20</v>
      </c>
      <c r="C72" s="14">
        <f t="shared" si="16"/>
        <v>111</v>
      </c>
      <c r="F72" s="253">
        <f>VLOOKUP(C72,Blad1!$A:$C,3,0)</f>
        <v>187</v>
      </c>
      <c r="G72" s="65" t="str">
        <f t="shared" si="17"/>
        <v>IV</v>
      </c>
      <c r="H72" s="4">
        <f>IF(G72="I",$K72,IF(G72="II",$K72-SUM(H$8:H71),IF(G72="III",$K72-SUM(H$8:H71),IF(G72="IV",$K72-SUM(H$8:H71),IF(G72="V",1-SUM(H$8:H71)," ")))))</f>
        <v>0</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187</v>
      </c>
      <c r="S72" s="12">
        <f t="shared" ref="S72:S135" si="28">C72</f>
        <v>111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111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110</v>
      </c>
      <c r="F73" s="253">
        <f>VLOOKUP(C73,Blad1!$A:$C,3,0)</f>
        <v>186</v>
      </c>
      <c r="G73" s="65" t="str">
        <f t="shared" ref="G73:G136" si="41">IF(C73=155,"I",IF(C73=140,"II",IF(C73=126,"III",IF(C73=111,"IV",IF(C73=0,"V","")))))</f>
        <v/>
      </c>
      <c r="H73" s="4" t="str">
        <f>IF(G73="I",$K73,IF(G73="II",$K73-SUM(H$8:H72),IF(G73="III",$K73-SUM(H$8:H72),IF(G73="IV",$K73-SUM(H$8:H72),IF(G73="V",1-SUM(H$8:H72)," ")))))</f>
        <v xml:space="preserve"> </v>
      </c>
      <c r="I73" s="66" t="str">
        <f t="shared" ref="I73:I100" si="42">IF(C73=19,"A",IF(C73=9,"B",IF(C73=-1,"C",IF(C73=-9,"D",IF(C73=-40,"E","")))))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186</v>
      </c>
      <c r="S73" s="12">
        <f t="shared" si="28"/>
        <v>110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110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109</v>
      </c>
      <c r="F74" s="253">
        <f>VLOOKUP(C74,Blad1!$A:$C,3,0)</f>
        <v>186</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186</v>
      </c>
      <c r="S74" s="12">
        <f t="shared" si="28"/>
        <v>109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109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108</v>
      </c>
      <c r="F75" s="253">
        <f>VLOOKUP(C75,Blad1!$A:$C,3,0)</f>
        <v>185</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185</v>
      </c>
      <c r="S75" s="12">
        <f t="shared" si="28"/>
        <v>108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108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107</v>
      </c>
      <c r="F76" s="253">
        <f>VLOOKUP(C76,Blad1!$A:$C,3,0)</f>
        <v>184</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184</v>
      </c>
      <c r="S76" s="12">
        <f t="shared" si="28"/>
        <v>107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107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106</v>
      </c>
      <c r="F77" s="253">
        <f>VLOOKUP(C77,Blad1!$A:$C,3,0)</f>
        <v>184</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184</v>
      </c>
      <c r="S77" s="12">
        <f t="shared" si="28"/>
        <v>106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106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105</v>
      </c>
      <c r="F78" s="253">
        <f>VLOOKUP(C78,Blad1!$A:$C,3,0)</f>
        <v>183</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183</v>
      </c>
      <c r="S78" s="12">
        <f t="shared" si="28"/>
        <v>105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105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104</v>
      </c>
      <c r="F79" s="253">
        <f>VLOOKUP(C79,Blad1!$A:$C,3,0)</f>
        <v>183</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183</v>
      </c>
      <c r="S79" s="12">
        <f t="shared" si="28"/>
        <v>104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104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103</v>
      </c>
      <c r="F80" s="253">
        <f>VLOOKUP(C80,Blad1!$A:$C,3,0)</f>
        <v>182</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182</v>
      </c>
      <c r="S80" s="12">
        <f t="shared" si="28"/>
        <v>103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103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102</v>
      </c>
      <c r="F81" s="253">
        <f>VLOOKUP(C81,Blad1!$A:$C,3,0)</f>
        <v>181</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181</v>
      </c>
      <c r="S81" s="12">
        <f t="shared" si="28"/>
        <v>102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102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101</v>
      </c>
      <c r="F82" s="253">
        <f>VLOOKUP(C82,Blad1!$A:$C,3,0)</f>
        <v>181</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181</v>
      </c>
      <c r="S82" s="12">
        <f t="shared" si="28"/>
        <v>101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101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100</v>
      </c>
      <c r="F83" s="253">
        <f>VLOOKUP(C83,Blad1!$A:$C,3,0)</f>
        <v>180</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180</v>
      </c>
      <c r="S83" s="12">
        <f t="shared" si="28"/>
        <v>100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100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99</v>
      </c>
      <c r="F84" s="253">
        <f>VLOOKUP(C84,Blad1!$A:$C,3,0)</f>
        <v>180</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180</v>
      </c>
      <c r="S84" s="12">
        <f t="shared" si="28"/>
        <v>99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99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98</v>
      </c>
      <c r="F85" s="253">
        <f>VLOOKUP(C85,Blad1!$A:$C,3,0)</f>
        <v>179</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179</v>
      </c>
      <c r="S85" s="12">
        <f t="shared" si="28"/>
        <v>98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98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97</v>
      </c>
      <c r="F86" s="253">
        <f>VLOOKUP(C86,Blad1!$A:$C,3,0)</f>
        <v>178</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178</v>
      </c>
      <c r="S86" s="12">
        <f t="shared" si="28"/>
        <v>97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97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96</v>
      </c>
      <c r="F87" s="253">
        <f>VLOOKUP(C87,Blad1!$A:$C,3,0)</f>
        <v>178</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178</v>
      </c>
      <c r="S87" s="12">
        <f t="shared" si="28"/>
        <v>96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95</v>
      </c>
      <c r="F88" s="253">
        <f>VLOOKUP(C88,Blad1!$A:$C,3,0)</f>
        <v>177</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177</v>
      </c>
      <c r="S88" s="12">
        <f t="shared" si="28"/>
        <v>95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95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94</v>
      </c>
      <c r="F89" s="253">
        <f>VLOOKUP(C89,Blad1!$A:$C,3,0)</f>
        <v>177</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177</v>
      </c>
      <c r="S89" s="12">
        <f t="shared" si="28"/>
        <v>94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94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93</v>
      </c>
      <c r="F90" s="253">
        <f>VLOOKUP(C90,Blad1!$A:$C,3,0)</f>
        <v>176</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176</v>
      </c>
      <c r="S90" s="12">
        <f t="shared" si="28"/>
        <v>93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93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92</v>
      </c>
      <c r="F91" s="253">
        <f>VLOOKUP(C91,Blad1!$A:$C,3,0)</f>
        <v>175</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175</v>
      </c>
      <c r="S91" s="12">
        <f t="shared" si="28"/>
        <v>92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92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91</v>
      </c>
      <c r="F92" s="253">
        <f>VLOOKUP(C92,Blad1!$A:$C,3,0)</f>
        <v>175</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175</v>
      </c>
      <c r="S92" s="12">
        <f t="shared" si="28"/>
        <v>91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91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90</v>
      </c>
      <c r="F93" s="253">
        <f>VLOOKUP(C93,Blad1!$A:$C,3,0)</f>
        <v>174</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174</v>
      </c>
      <c r="S93" s="12">
        <f t="shared" si="28"/>
        <v>90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90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89</v>
      </c>
      <c r="F94" s="253">
        <f>VLOOKUP(C94,Blad1!$A:$C,3,0)</f>
        <v>174</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174</v>
      </c>
      <c r="S94" s="12">
        <f t="shared" si="28"/>
        <v>89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89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88</v>
      </c>
      <c r="F95" s="253">
        <f>VLOOKUP(C95,Blad1!$A:$C,3,0)</f>
        <v>173</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173</v>
      </c>
      <c r="S95" s="12">
        <f t="shared" si="28"/>
        <v>88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88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87</v>
      </c>
      <c r="F96" s="253">
        <f>VLOOKUP(C96,Blad1!$A:$C,3,0)</f>
        <v>173</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173</v>
      </c>
      <c r="S96" s="12">
        <f t="shared" si="28"/>
        <v>87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87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86</v>
      </c>
      <c r="F97" s="253">
        <f>VLOOKUP(C97,Blad1!$A:$C,3,0)</f>
        <v>172</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172</v>
      </c>
      <c r="S97" s="12">
        <f t="shared" si="28"/>
        <v>86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86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85</v>
      </c>
      <c r="F98" s="253">
        <f>VLOOKUP(C98,Blad1!$A:$C,3,0)</f>
        <v>171</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171</v>
      </c>
      <c r="S98" s="12">
        <f t="shared" si="28"/>
        <v>85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85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84</v>
      </c>
      <c r="F99" s="253">
        <f>VLOOKUP(C99,Blad1!$A:$C,3,0)</f>
        <v>171</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171</v>
      </c>
      <c r="S99" s="12">
        <f t="shared" si="28"/>
        <v>84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84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83</v>
      </c>
      <c r="F100" s="253">
        <f>VLOOKUP(C100,Blad1!$A:$C,3,0)</f>
        <v>170</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170</v>
      </c>
      <c r="S100" s="12">
        <f t="shared" si="28"/>
        <v>83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83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82</v>
      </c>
      <c r="F101" s="253">
        <f>VLOOKUP(C101,Blad1!$A:$C,3,0)</f>
        <v>170</v>
      </c>
      <c r="G101" s="65" t="str">
        <f t="shared" si="41"/>
        <v/>
      </c>
      <c r="H101" s="4" t="str">
        <f>IF(G101="I",$K101,IF(G101="II",$K101-SUM(H$8:H100),IF(G101="III",$K101-SUM(H$8:H100),IF(G101="IV",$K101-SUM(H$8:H100),IF(G101="V",1-SUM(H$8:H100)," ")))))</f>
        <v xml:space="preserve"> </v>
      </c>
      <c r="I101" s="66" t="str">
        <f t="shared" ref="I101:I117" si="45">IF(C101=9,"A",IF(C101=-2,"B",IF(C101=-13,"C",IF(C101=-22,"D",IF(C101=-50,"E","")))))</f>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170</v>
      </c>
      <c r="S101" s="12">
        <f t="shared" si="28"/>
        <v>82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82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81</v>
      </c>
      <c r="F102" s="253">
        <f>VLOOKUP(C102,Blad1!$A:$C,3,0)</f>
        <v>169</v>
      </c>
      <c r="G102" s="65" t="str">
        <f t="shared" si="41"/>
        <v/>
      </c>
      <c r="H102" s="4" t="str">
        <f>IF(G102="I",$K102,IF(G102="II",$K102-SUM(H$8:H101),IF(G102="III",$K102-SUM(H$8:H101),IF(G102="IV",$K102-SUM(H$8:H101),IF(G102="V",1-SUM(H$8:H101)," ")))))</f>
        <v xml:space="preserve"> </v>
      </c>
      <c r="I102" s="66" t="str">
        <f t="shared" si="45"/>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169</v>
      </c>
      <c r="S102" s="12">
        <f t="shared" si="28"/>
        <v>81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81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80</v>
      </c>
      <c r="F103" s="253">
        <f>VLOOKUP(C103,Blad1!$A:$C,3,0)</f>
        <v>168</v>
      </c>
      <c r="G103" s="65" t="str">
        <f t="shared" si="41"/>
        <v/>
      </c>
      <c r="H103" s="4" t="str">
        <f>IF(G103="I",$K103,IF(G103="II",$K103-SUM(H$8:H102),IF(G103="III",$K103-SUM(H$8:H102),IF(G103="IV",$K103-SUM(H$8:H102),IF(G103="V",1-SUM(H$8:H102)," ")))))</f>
        <v xml:space="preserve"> </v>
      </c>
      <c r="I103" s="66" t="str">
        <f t="shared" si="45"/>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168</v>
      </c>
      <c r="S103" s="12">
        <f t="shared" si="28"/>
        <v>80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80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79</v>
      </c>
      <c r="F104" s="253">
        <f>VLOOKUP(C104,Blad1!$A:$C,3,0)</f>
        <v>168</v>
      </c>
      <c r="G104" s="65" t="str">
        <f t="shared" si="41"/>
        <v/>
      </c>
      <c r="H104" s="4" t="str">
        <f>IF(G104="I",$K104,IF(G104="II",$K104-SUM(H$8:H103),IF(G104="III",$K104-SUM(H$8:H103),IF(G104="IV",$K104-SUM(H$8:H103),IF(G104="V",1-SUM(H$8:H103)," ")))))</f>
        <v xml:space="preserve"> </v>
      </c>
      <c r="I104" s="66" t="str">
        <f t="shared" si="45"/>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168</v>
      </c>
      <c r="S104" s="12">
        <f t="shared" si="28"/>
        <v>79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79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78</v>
      </c>
      <c r="F105" s="253">
        <f>VLOOKUP(C105,Blad1!$A:$C,3,0)</f>
        <v>167</v>
      </c>
      <c r="G105" s="65" t="str">
        <f t="shared" si="41"/>
        <v/>
      </c>
      <c r="H105" s="4" t="str">
        <f>IF(G105="I",$K105,IF(G105="II",$K105-SUM(H$8:H104),IF(G105="III",$K105-SUM(H$8:H104),IF(G105="IV",$K105-SUM(H$8:H104),IF(G105="V",1-SUM(H$8:H104)," ")))))</f>
        <v xml:space="preserve"> </v>
      </c>
      <c r="I105" s="66" t="str">
        <f t="shared" si="45"/>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167</v>
      </c>
      <c r="S105" s="12">
        <f t="shared" si="28"/>
        <v>78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77</v>
      </c>
      <c r="F106" s="253">
        <f>VLOOKUP(C106,Blad1!$A:$C,3,0)</f>
        <v>167</v>
      </c>
      <c r="G106" s="65" t="str">
        <f t="shared" si="41"/>
        <v/>
      </c>
      <c r="H106" s="4" t="str">
        <f>IF(G106="I",$K106,IF(G106="II",$K106-SUM(H$8:H105),IF(G106="III",$K106-SUM(H$8:H105),IF(G106="IV",$K106-SUM(H$8:H105),IF(G106="V",1-SUM(H$8:H105)," ")))))</f>
        <v xml:space="preserve"> </v>
      </c>
      <c r="I106" s="66" t="str">
        <f t="shared" si="45"/>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167</v>
      </c>
      <c r="S106" s="12">
        <f t="shared" si="28"/>
        <v>77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77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76</v>
      </c>
      <c r="F107" s="253">
        <f>VLOOKUP(C107,Blad1!$A:$C,3,0)</f>
        <v>166</v>
      </c>
      <c r="G107" s="65" t="str">
        <f t="shared" si="41"/>
        <v/>
      </c>
      <c r="H107" s="4" t="str">
        <f>IF(G107="I",$K107,IF(G107="II",$K107-SUM(H$8:H106),IF(G107="III",$K107-SUM(H$8:H106),IF(G107="IV",$K107-SUM(H$8:H106),IF(G107="V",1-SUM(H$8:H106)," ")))))</f>
        <v xml:space="preserve"> </v>
      </c>
      <c r="I107" s="66" t="str">
        <f t="shared" si="45"/>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166</v>
      </c>
      <c r="S107" s="12">
        <f t="shared" si="28"/>
        <v>76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76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75</v>
      </c>
      <c r="F108" s="253">
        <f>VLOOKUP(C108,Blad1!$A:$C,3,0)</f>
        <v>165</v>
      </c>
      <c r="G108" s="65" t="str">
        <f t="shared" si="41"/>
        <v/>
      </c>
      <c r="H108" s="4" t="str">
        <f>IF(G108="I",$K108,IF(G108="II",$K108-SUM(H$8:H107),IF(G108="III",$K108-SUM(H$8:H107),IF(G108="IV",$K108-SUM(H$8:H107),IF(G108="V",1-SUM(H$8:H107)," ")))))</f>
        <v xml:space="preserve"> </v>
      </c>
      <c r="I108" s="66" t="str">
        <f t="shared" si="45"/>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165</v>
      </c>
      <c r="S108" s="12">
        <f t="shared" si="28"/>
        <v>75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75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74</v>
      </c>
      <c r="F109" s="253">
        <f>VLOOKUP(C109,Blad1!$A:$C,3,0)</f>
        <v>165</v>
      </c>
      <c r="G109" s="65" t="str">
        <f t="shared" si="41"/>
        <v/>
      </c>
      <c r="H109" s="4" t="str">
        <f>IF(G109="I",$K109,IF(G109="II",$K109-SUM(H$8:H108),IF(G109="III",$K109-SUM(H$8:H108),IF(G109="IV",$K109-SUM(H$8:H108),IF(G109="V",1-SUM(H$8:H108)," ")))))</f>
        <v xml:space="preserve"> </v>
      </c>
      <c r="I109" s="66" t="str">
        <f t="shared" si="45"/>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165</v>
      </c>
      <c r="S109" s="12">
        <f t="shared" si="28"/>
        <v>74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74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73</v>
      </c>
      <c r="F110" s="253">
        <f>VLOOKUP(C110,Blad1!$A:$C,3,0)</f>
        <v>164</v>
      </c>
      <c r="G110" s="65" t="str">
        <f t="shared" si="41"/>
        <v/>
      </c>
      <c r="H110" s="4" t="str">
        <f>IF(G110="I",$K110,IF(G110="II",$K110-SUM(H$8:H109),IF(G110="III",$K110-SUM(H$8:H109),IF(G110="IV",$K110-SUM(H$8:H109),IF(G110="V",1-SUM(H$8:H109)," ")))))</f>
        <v xml:space="preserve"> </v>
      </c>
      <c r="I110" s="66" t="str">
        <f t="shared" si="45"/>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164</v>
      </c>
      <c r="S110" s="12">
        <f t="shared" si="28"/>
        <v>73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73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72</v>
      </c>
      <c r="F111" s="253">
        <f>VLOOKUP(C111,Blad1!$A:$C,3,0)</f>
        <v>164</v>
      </c>
      <c r="G111" s="65" t="str">
        <f t="shared" si="41"/>
        <v/>
      </c>
      <c r="H111" s="4" t="str">
        <f>IF(G111="I",$K111,IF(G111="II",$K111-SUM(H$8:H110),IF(G111="III",$K111-SUM(H$8:H110),IF(G111="IV",$K111-SUM(H$8:H110),IF(G111="V",1-SUM(H$8:H110)," ")))))</f>
        <v xml:space="preserve"> </v>
      </c>
      <c r="I111" s="66" t="str">
        <f t="shared" si="45"/>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164</v>
      </c>
      <c r="S111" s="12">
        <f t="shared" si="28"/>
        <v>72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72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71</v>
      </c>
      <c r="F112" s="253">
        <f>VLOOKUP(C112,Blad1!$A:$C,3,0)</f>
        <v>163</v>
      </c>
      <c r="G112" s="65" t="str">
        <f t="shared" si="41"/>
        <v/>
      </c>
      <c r="H112" s="4" t="str">
        <f>IF(G112="I",$K112,IF(G112="II",$K112-SUM(H$8:H111),IF(G112="III",$K112-SUM(H$8:H111),IF(G112="IV",$K112-SUM(H$8:H111),IF(G112="V",1-SUM(H$8:H111)," ")))))</f>
        <v xml:space="preserve"> </v>
      </c>
      <c r="I112" s="66" t="str">
        <f t="shared" si="45"/>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163</v>
      </c>
      <c r="S112" s="12">
        <f t="shared" si="28"/>
        <v>71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71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70</v>
      </c>
      <c r="F113" s="253">
        <f>VLOOKUP(C113,Blad1!$A:$C,3,0)</f>
        <v>162</v>
      </c>
      <c r="G113" s="65" t="str">
        <f t="shared" si="41"/>
        <v/>
      </c>
      <c r="H113" s="4" t="str">
        <f>IF(G113="I",$K113,IF(G113="II",$K113-SUM(H$8:H112),IF(G113="III",$K113-SUM(H$8:H112),IF(G113="IV",$K113-SUM(H$8:H112),IF(G113="V",1-SUM(H$8:H112)," ")))))</f>
        <v xml:space="preserve"> </v>
      </c>
      <c r="I113" s="66" t="str">
        <f t="shared" si="45"/>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162</v>
      </c>
      <c r="S113" s="12">
        <f t="shared" si="28"/>
        <v>70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70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69</v>
      </c>
      <c r="F114" s="253">
        <f>VLOOKUP(C114,Blad1!$A:$C,3,0)</f>
        <v>162</v>
      </c>
      <c r="G114" s="65" t="str">
        <f t="shared" si="41"/>
        <v/>
      </c>
      <c r="H114" s="4" t="str">
        <f>IF(G114="I",$K114,IF(G114="II",$K114-SUM(H$8:H113),IF(G114="III",$K114-SUM(H$8:H113),IF(G114="IV",$K114-SUM(H$8:H113),IF(G114="V",1-SUM(H$8:H113)," ")))))</f>
        <v xml:space="preserve"> </v>
      </c>
      <c r="I114" s="66" t="str">
        <f t="shared" si="45"/>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162</v>
      </c>
      <c r="S114" s="12">
        <f t="shared" si="28"/>
        <v>69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69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68</v>
      </c>
      <c r="F115" s="253">
        <f>VLOOKUP(C115,Blad1!$A:$C,3,0)</f>
        <v>161</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161</v>
      </c>
      <c r="S115" s="12">
        <f t="shared" si="28"/>
        <v>68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68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67</v>
      </c>
      <c r="F116" s="253">
        <f>VLOOKUP(C116,Blad1!$A:$C,3,0)</f>
        <v>161</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161</v>
      </c>
      <c r="S116" s="12">
        <f t="shared" si="28"/>
        <v>67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67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66</v>
      </c>
      <c r="F117" s="253">
        <f>VLOOKUP(C117,Blad1!$A:$C,3,0)</f>
        <v>160</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160</v>
      </c>
      <c r="S117" s="12">
        <f t="shared" si="28"/>
        <v>66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66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65</v>
      </c>
      <c r="F118" s="253">
        <f>VLOOKUP(C118,Blad1!$A:$C,3,0)</f>
        <v>160</v>
      </c>
      <c r="G118" s="65" t="str">
        <f t="shared" si="41"/>
        <v/>
      </c>
      <c r="H118" s="4" t="str">
        <f>IF(G118="I",$K118,IF(G118="II",$K118-SUM(H$8:H117),IF(G118="III",$K118-SUM(H$8:H117),IF(G118="IV",$K118-SUM(H$8:H117),IF(G118="V",1-SUM(H$8:H117)," ")))))</f>
        <v xml:space="preserve"> </v>
      </c>
      <c r="I118" s="66" t="str">
        <f>IF(C118=9,"A",IF(C118=-2,"B",IF(C118=-13,"C",IF(C118=-22,"D",IF(C118=-50,"E","")))))</f>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160</v>
      </c>
      <c r="S118" s="12">
        <f t="shared" si="28"/>
        <v>65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65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64</v>
      </c>
      <c r="F119" s="253">
        <f>VLOOKUP(C119,Blad1!$A:$C,3,0)</f>
        <v>159</v>
      </c>
      <c r="G119" s="65" t="str">
        <f t="shared" si="41"/>
        <v/>
      </c>
      <c r="H119" s="4" t="str">
        <f>IF(G119="I",$K119,IF(G119="II",$K119-SUM(H$8:H118),IF(G119="III",$K119-SUM(H$8:H118),IF(G119="IV",$K119-SUM(H$8:H118),IF(G119="V",1-SUM(H$8:H118)," ")))))</f>
        <v xml:space="preserve"> </v>
      </c>
      <c r="I119" s="66" t="str">
        <f t="shared" ref="I119:I182" si="46">IF(C119=45,"A",IF(C119=35,"B",IF(C119=25,"C",IF(C119=17,"D",IF(C119=0,"E","")))))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159</v>
      </c>
      <c r="S119" s="12">
        <f t="shared" si="28"/>
        <v>64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64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63</v>
      </c>
      <c r="F120" s="253">
        <f>VLOOKUP(C120,Blad1!$A:$C,3,0)</f>
        <v>158</v>
      </c>
      <c r="G120" s="65" t="str">
        <f t="shared" si="41"/>
        <v/>
      </c>
      <c r="H120" s="4" t="str">
        <f>IF(G120="I",$K120,IF(G120="II",$K120-SUM(H$8:H119),IF(G120="III",$K120-SUM(H$8:H119),IF(G120="IV",$K120-SUM(H$8:H119),IF(G120="V",1-SUM(H$8:H119)," ")))))</f>
        <v xml:space="preserve"> </v>
      </c>
      <c r="I120" s="66" t="str">
        <f t="shared" si="46"/>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158</v>
      </c>
      <c r="S120" s="12">
        <f t="shared" si="28"/>
        <v>63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63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62</v>
      </c>
      <c r="F121" s="253">
        <f>VLOOKUP(C121,Blad1!$A:$C,3,0)</f>
        <v>158</v>
      </c>
      <c r="G121" s="65" t="str">
        <f t="shared" si="41"/>
        <v/>
      </c>
      <c r="H121" s="4" t="str">
        <f>IF(G121="I",$K121,IF(G121="II",$K121-SUM(H$8:H120),IF(G121="III",$K121-SUM(H$8:H120),IF(G121="IV",$K121-SUM(H$8:H120),IF(G121="V",1-SUM(H$8:H120)," ")))))</f>
        <v xml:space="preserve"> </v>
      </c>
      <c r="I121" s="66" t="str">
        <f t="shared" si="46"/>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158</v>
      </c>
      <c r="S121" s="12">
        <f t="shared" si="28"/>
        <v>62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62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61</v>
      </c>
      <c r="F122" s="253">
        <f>VLOOKUP(C122,Blad1!$A:$C,3,0)</f>
        <v>157</v>
      </c>
      <c r="G122" s="65" t="str">
        <f t="shared" si="41"/>
        <v/>
      </c>
      <c r="H122" s="4" t="str">
        <f>IF(G122="I",$K122,IF(G122="II",$K122-SUM(H$8:H121),IF(G122="III",$K122-SUM(H$8:H121),IF(G122="IV",$K122-SUM(H$8:H121),IF(G122="V",1-SUM(H$8:H121)," ")))))</f>
        <v xml:space="preserve"> </v>
      </c>
      <c r="I122" s="66" t="str">
        <f t="shared" si="46"/>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157</v>
      </c>
      <c r="S122" s="12">
        <f t="shared" si="28"/>
        <v>61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61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60</v>
      </c>
      <c r="F123" s="253">
        <f>VLOOKUP(C123,Blad1!$A:$C,3,0)</f>
        <v>157</v>
      </c>
      <c r="G123" s="65" t="str">
        <f t="shared" si="41"/>
        <v/>
      </c>
      <c r="H123" s="4" t="str">
        <f>IF(G123="I",$K123,IF(G123="II",$K123-SUM(H$8:H122),IF(G123="III",$K123-SUM(H$8:H122),IF(G123="IV",$K123-SUM(H$8:H122),IF(G123="V",1-SUM(H$8:H122)," ")))))</f>
        <v xml:space="preserve"> </v>
      </c>
      <c r="I123" s="66" t="str">
        <f t="shared" si="46"/>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157</v>
      </c>
      <c r="S123" s="12">
        <f t="shared" si="28"/>
        <v>60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60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59</v>
      </c>
      <c r="F124" s="253">
        <f>VLOOKUP(C124,Blad1!$A:$C,3,0)</f>
        <v>156</v>
      </c>
      <c r="G124" s="65" t="str">
        <f t="shared" si="41"/>
        <v/>
      </c>
      <c r="H124" s="4" t="str">
        <f>IF(G124="I",$K124,IF(G124="II",$K124-SUM(H$8:H123),IF(G124="III",$K124-SUM(H$8:H123),IF(G124="IV",$K124-SUM(H$8:H123),IF(G124="V",1-SUM(H$8:H123)," ")))))</f>
        <v xml:space="preserve"> </v>
      </c>
      <c r="I124" s="66" t="str">
        <f t="shared" si="46"/>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156</v>
      </c>
      <c r="S124" s="12">
        <f t="shared" si="28"/>
        <v>59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59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58</v>
      </c>
      <c r="F125" s="253">
        <f>VLOOKUP(C125,Blad1!$A:$C,3,0)</f>
        <v>155</v>
      </c>
      <c r="G125" s="65" t="str">
        <f t="shared" si="41"/>
        <v/>
      </c>
      <c r="H125" s="4" t="str">
        <f>IF(G125="I",$K125,IF(G125="II",$K125-SUM(H$8:H124),IF(G125="III",$K125-SUM(H$8:H124),IF(G125="IV",$K125-SUM(H$8:H124),IF(G125="V",1-SUM(H$8:H124)," ")))))</f>
        <v xml:space="preserve"> </v>
      </c>
      <c r="I125" s="66" t="str">
        <f t="shared" si="46"/>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155</v>
      </c>
      <c r="S125" s="12">
        <f t="shared" si="28"/>
        <v>58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58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57</v>
      </c>
      <c r="F126" s="253">
        <f>VLOOKUP(C126,Blad1!$A:$C,3,0)</f>
        <v>155</v>
      </c>
      <c r="G126" s="65" t="str">
        <f t="shared" si="41"/>
        <v/>
      </c>
      <c r="H126" s="4" t="str">
        <f>IF(G126="I",$K126,IF(G126="II",$K126-SUM(H$8:H125),IF(G126="III",$K126-SUM(H$8:H125),IF(G126="IV",$K126-SUM(H$8:H125),IF(G126="V",1-SUM(H$8:H125)," ")))))</f>
        <v xml:space="preserve"> </v>
      </c>
      <c r="I126" s="66" t="str">
        <f t="shared" si="46"/>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155</v>
      </c>
      <c r="S126" s="12">
        <f t="shared" si="28"/>
        <v>57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57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56</v>
      </c>
      <c r="F127" s="253">
        <f>VLOOKUP(C127,Blad1!$A:$C,3,0)</f>
        <v>154</v>
      </c>
      <c r="G127" s="65" t="str">
        <f t="shared" si="41"/>
        <v/>
      </c>
      <c r="H127" s="4" t="str">
        <f>IF(G127="I",$K127,IF(G127="II",$K127-SUM(H$8:H126),IF(G127="III",$K127-SUM(H$8:H126),IF(G127="IV",$K127-SUM(H$8:H126),IF(G127="V",1-SUM(H$8:H126)," ")))))</f>
        <v xml:space="preserve"> </v>
      </c>
      <c r="I127" s="66" t="str">
        <f t="shared" si="46"/>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154</v>
      </c>
      <c r="S127" s="12">
        <f t="shared" si="28"/>
        <v>56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56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55</v>
      </c>
      <c r="F128" s="253">
        <f>VLOOKUP(C128,Blad1!$A:$C,3,0)</f>
        <v>154</v>
      </c>
      <c r="G128" s="65" t="str">
        <f t="shared" si="41"/>
        <v/>
      </c>
      <c r="H128" s="4" t="str">
        <f>IF(G128="I",$K128,IF(G128="II",$K128-SUM(H$8:H127),IF(G128="III",$K128-SUM(H$8:H127),IF(G128="IV",$K128-SUM(H$8:H127),IF(G128="V",1-SUM(H$8:H127)," ")))))</f>
        <v xml:space="preserve"> </v>
      </c>
      <c r="I128" s="66" t="str">
        <f t="shared" si="46"/>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154</v>
      </c>
      <c r="S128" s="12">
        <f t="shared" si="28"/>
        <v>55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54</v>
      </c>
      <c r="F129" s="253">
        <f>VLOOKUP(C129,Blad1!$A:$C,3,0)</f>
        <v>153</v>
      </c>
      <c r="G129" s="65" t="str">
        <f t="shared" si="41"/>
        <v/>
      </c>
      <c r="H129" s="4" t="str">
        <f>IF(G129="I",$K129,IF(G129="II",$K129-SUM(H$8:H128),IF(G129="III",$K129-SUM(H$8:H128),IF(G129="IV",$K129-SUM(H$8:H128),IF(G129="V",1-SUM(H$8:H128)," ")))))</f>
        <v xml:space="preserve"> </v>
      </c>
      <c r="I129" s="66" t="str">
        <f t="shared" si="46"/>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153</v>
      </c>
      <c r="S129" s="12">
        <f t="shared" si="28"/>
        <v>54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54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53</v>
      </c>
      <c r="F130" s="253">
        <f>VLOOKUP(C130,Blad1!$A:$C,3,0)</f>
        <v>152</v>
      </c>
      <c r="G130" s="65" t="str">
        <f t="shared" si="41"/>
        <v/>
      </c>
      <c r="H130" s="4" t="str">
        <f>IF(G130="I",$K130,IF(G130="II",$K130-SUM(H$8:H129),IF(G130="III",$K130-SUM(H$8:H129),IF(G130="IV",$K130-SUM(H$8:H129),IF(G130="V",1-SUM(H$8:H129)," ")))))</f>
        <v xml:space="preserve"> </v>
      </c>
      <c r="I130" s="66" t="str">
        <f t="shared" si="46"/>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152</v>
      </c>
      <c r="S130" s="12">
        <f t="shared" si="28"/>
        <v>53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53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52</v>
      </c>
      <c r="F131" s="253">
        <f>VLOOKUP(C131,Blad1!$A:$C,3,0)</f>
        <v>152</v>
      </c>
      <c r="G131" s="65" t="str">
        <f t="shared" si="41"/>
        <v/>
      </c>
      <c r="H131" s="4" t="str">
        <f>IF(G131="I",$K131,IF(G131="II",$K131-SUM(H$8:H130),IF(G131="III",$K131-SUM(H$8:H130),IF(G131="IV",$K131-SUM(H$8:H130),IF(G131="V",1-SUM(H$8:H130)," ")))))</f>
        <v xml:space="preserve"> </v>
      </c>
      <c r="I131" s="66" t="str">
        <f t="shared" si="46"/>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152</v>
      </c>
      <c r="S131" s="12">
        <f t="shared" si="28"/>
        <v>52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52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51</v>
      </c>
      <c r="F132" s="253">
        <f>VLOOKUP(C132,Blad1!$A:$C,3,0)</f>
        <v>151</v>
      </c>
      <c r="G132" s="65" t="str">
        <f t="shared" si="41"/>
        <v/>
      </c>
      <c r="H132" s="4" t="str">
        <f>IF(G132="I",$K132,IF(G132="II",$K132-SUM(H$8:H131),IF(G132="III",$K132-SUM(H$8:H131),IF(G132="IV",$K132-SUM(H$8:H131),IF(G132="V",1-SUM(H$8:H131)," ")))))</f>
        <v xml:space="preserve"> </v>
      </c>
      <c r="I132" s="66" t="str">
        <f t="shared" si="46"/>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151</v>
      </c>
      <c r="S132" s="12">
        <f t="shared" si="28"/>
        <v>51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51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50</v>
      </c>
      <c r="F133" s="253">
        <f>VLOOKUP(C133,Blad1!$A:$C,3,0)</f>
        <v>151</v>
      </c>
      <c r="G133" s="65" t="str">
        <f t="shared" si="41"/>
        <v/>
      </c>
      <c r="H133" s="4" t="str">
        <f>IF(G133="I",$K133,IF(G133="II",$K133-SUM(H$8:H132),IF(G133="III",$K133-SUM(H$8:H132),IF(G133="IV",$K133-SUM(H$8:H132),IF(G133="V",1-SUM(H$8:H132)," ")))))</f>
        <v xml:space="preserve"> </v>
      </c>
      <c r="I133" s="66" t="str">
        <f t="shared" si="46"/>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151</v>
      </c>
      <c r="S133" s="12">
        <f t="shared" si="28"/>
        <v>50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49</v>
      </c>
      <c r="F134" s="253">
        <f>VLOOKUP(C134,Blad1!$A:$C,3,0)</f>
        <v>150</v>
      </c>
      <c r="G134" s="65" t="str">
        <f t="shared" si="41"/>
        <v/>
      </c>
      <c r="H134" s="4" t="str">
        <f>IF(G134="I",$K134,IF(G134="II",$K134-SUM(H$8:H133),IF(G134="III",$K134-SUM(H$8:H133),IF(G134="IV",$K134-SUM(H$8:H133),IF(G134="V",1-SUM(H$8:H133)," ")))))</f>
        <v xml:space="preserve"> </v>
      </c>
      <c r="I134" s="66" t="str">
        <f t="shared" si="46"/>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150</v>
      </c>
      <c r="S134" s="12">
        <f t="shared" si="28"/>
        <v>49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49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48</v>
      </c>
      <c r="F135" s="253">
        <f>VLOOKUP(C135,Blad1!$A:$C,3,0)</f>
        <v>149</v>
      </c>
      <c r="G135" s="65" t="str">
        <f t="shared" si="41"/>
        <v/>
      </c>
      <c r="H135" s="4" t="str">
        <f>IF(G135="I",$K135,IF(G135="II",$K135-SUM(H$8:H134),IF(G135="III",$K135-SUM(H$8:H134),IF(G135="IV",$K135-SUM(H$8:H134),IF(G135="V",1-SUM(H$8:H134)," ")))))</f>
        <v xml:space="preserve"> </v>
      </c>
      <c r="I135" s="66" t="str">
        <f t="shared" si="46"/>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149</v>
      </c>
      <c r="S135" s="12">
        <f t="shared" si="28"/>
        <v>48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48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7">IF(I136="A",25,IF(I136="B",25,IF(I136="C",25,IF(I136="D",15,IF(I136="E",10,0)))))</f>
        <v>0</v>
      </c>
      <c r="B136" s="5">
        <f t="shared" ref="B136:B199" si="48">IF(G136="I",20,IF(G136="II",20,IF(G136="III",20,IF(G136="IV",20,IF(G136="V",20,0)))))</f>
        <v>0</v>
      </c>
      <c r="C136" s="14">
        <f t="shared" si="40"/>
        <v>47</v>
      </c>
      <c r="F136" s="253">
        <f>VLOOKUP(C136,Blad1!$A:$C,3,0)</f>
        <v>149</v>
      </c>
      <c r="G136" s="65" t="str">
        <f t="shared" si="41"/>
        <v/>
      </c>
      <c r="H136" s="4" t="str">
        <f>IF(G136="I",$K136,IF(G136="II",$K136-SUM(H$8:H135),IF(G136="III",$K136-SUM(H$8:H135),IF(G136="IV",$K136-SUM(H$8:H135),IF(G136="V",1-SUM(H$8:H135)," ")))))</f>
        <v xml:space="preserve"> </v>
      </c>
      <c r="I136" s="66" t="str">
        <f t="shared" si="46"/>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f t="shared" si="43"/>
        <v>149</v>
      </c>
      <c r="S136" s="12">
        <f t="shared" ref="S136:S199" si="51">C136</f>
        <v>47</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47</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7"/>
        <v>0</v>
      </c>
      <c r="B137" s="5">
        <f t="shared" si="48"/>
        <v>0</v>
      </c>
      <c r="C137" s="14">
        <f t="shared" ref="C137:C200" si="63">C136-1</f>
        <v>46</v>
      </c>
      <c r="F137" s="253">
        <f>VLOOKUP(C137,Blad1!$A:$C,3,0)</f>
        <v>148</v>
      </c>
      <c r="G137" s="65" t="str">
        <f t="shared" ref="G137:G200" si="64">IF(C137=155,"I",IF(C137=140,"II",IF(C137=126,"III",IF(C137=111,"IV",IF(C137=0,"V","")))))</f>
        <v/>
      </c>
      <c r="H137" s="4" t="str">
        <f>IF(G137="I",$K137,IF(G137="II",$K137-SUM(H$8:H136),IF(G137="III",$K137-SUM(H$8:H136),IF(G137="IV",$K137-SUM(H$8:H136),IF(G137="V",1-SUM(H$8:H136)," ")))))</f>
        <v xml:space="preserve"> </v>
      </c>
      <c r="I137" s="66" t="str">
        <f t="shared" si="46"/>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f t="shared" ref="R137:R200" si="65">F137</f>
        <v>148</v>
      </c>
      <c r="S137" s="12">
        <f t="shared" si="51"/>
        <v>46</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46</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7"/>
        <v>25</v>
      </c>
      <c r="B138" s="5">
        <f t="shared" si="48"/>
        <v>0</v>
      </c>
      <c r="C138" s="14">
        <f t="shared" si="63"/>
        <v>45</v>
      </c>
      <c r="F138" s="253">
        <f>VLOOKUP(C138,Blad1!$A:$C,3,0)</f>
        <v>148</v>
      </c>
      <c r="G138" s="65" t="str">
        <f t="shared" si="64"/>
        <v/>
      </c>
      <c r="H138" s="4" t="str">
        <f>IF(G138="I",$K138,IF(G138="II",$K138-SUM(H$8:H137),IF(G138="III",$K138-SUM(H$8:H137),IF(G138="IV",$K138-SUM(H$8:H137),IF(G138="V",1-SUM(H$8:H137)," ")))))</f>
        <v xml:space="preserve"> </v>
      </c>
      <c r="I138" s="66" t="str">
        <f t="shared" si="46"/>
        <v>A</v>
      </c>
      <c r="J138" s="43">
        <f>IF(I138="A",$K138,IF(I138="B",$K138-SUM(J$8:J137),IF(I138="C",$K138-SUM(J$8:J137),IF(I138="D",$K138-SUM(J$8:J137),IF(I138="E",1-SUM(J$8:J137)," ")))))</f>
        <v>0</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f t="shared" si="65"/>
        <v>148</v>
      </c>
      <c r="S138" s="12">
        <f t="shared" si="51"/>
        <v>45</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45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7"/>
        <v>0</v>
      </c>
      <c r="B139" s="5">
        <f t="shared" si="48"/>
        <v>0</v>
      </c>
      <c r="C139" s="14">
        <f t="shared" si="63"/>
        <v>44</v>
      </c>
      <c r="F139" s="253">
        <f>VLOOKUP(C139,Blad1!$A:$C,3,0)</f>
        <v>147</v>
      </c>
      <c r="G139" s="65" t="str">
        <f t="shared" si="64"/>
        <v/>
      </c>
      <c r="H139" s="4" t="str">
        <f>IF(G139="I",$K139,IF(G139="II",$K139-SUM(H$8:H138),IF(G139="III",$K139-SUM(H$8:H138),IF(G139="IV",$K139-SUM(H$8:H138),IF(G139="V",1-SUM(H$8:H138)," ")))))</f>
        <v xml:space="preserve"> </v>
      </c>
      <c r="I139" s="66" t="str">
        <f t="shared" si="46"/>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f t="shared" si="65"/>
        <v>147</v>
      </c>
      <c r="S139" s="12">
        <f t="shared" si="51"/>
        <v>44</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44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7"/>
        <v>0</v>
      </c>
      <c r="B140" s="5">
        <f t="shared" si="48"/>
        <v>0</v>
      </c>
      <c r="C140" s="14">
        <f t="shared" si="63"/>
        <v>43</v>
      </c>
      <c r="F140" s="253">
        <f>VLOOKUP(C140,Blad1!$A:$C,3,0)</f>
        <v>146</v>
      </c>
      <c r="G140" s="65" t="str">
        <f t="shared" si="64"/>
        <v/>
      </c>
      <c r="H140" s="4" t="str">
        <f>IF(G140="I",$K140,IF(G140="II",$K140-SUM(H$8:H139),IF(G140="III",$K140-SUM(H$8:H139),IF(G140="IV",$K140-SUM(H$8:H139),IF(G140="V",1-SUM(H$8:H139)," ")))))</f>
        <v xml:space="preserve"> </v>
      </c>
      <c r="I140" s="66" t="str">
        <f t="shared" si="46"/>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f t="shared" si="65"/>
        <v>146</v>
      </c>
      <c r="S140" s="12">
        <f t="shared" si="51"/>
        <v>43</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43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7"/>
        <v>0</v>
      </c>
      <c r="B141" s="5">
        <f t="shared" si="48"/>
        <v>0</v>
      </c>
      <c r="C141" s="14">
        <f t="shared" si="63"/>
        <v>42</v>
      </c>
      <c r="F141" s="253">
        <f>VLOOKUP(C141,Blad1!$A:$C,3,0)</f>
        <v>146</v>
      </c>
      <c r="G141" s="65" t="str">
        <f t="shared" si="64"/>
        <v/>
      </c>
      <c r="H141" s="4" t="str">
        <f>IF(G141="I",$K141,IF(G141="II",$K141-SUM(H$8:H140),IF(G141="III",$K141-SUM(H$8:H140),IF(G141="IV",$K141-SUM(H$8:H140),IF(G141="V",1-SUM(H$8:H140)," ")))))</f>
        <v xml:space="preserve"> </v>
      </c>
      <c r="I141" s="66" t="str">
        <f t="shared" si="46"/>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f t="shared" si="65"/>
        <v>146</v>
      </c>
      <c r="S141" s="12">
        <f t="shared" si="51"/>
        <v>42</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42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7"/>
        <v>0</v>
      </c>
      <c r="B142" s="5">
        <f t="shared" si="48"/>
        <v>0</v>
      </c>
      <c r="C142" s="14">
        <f t="shared" si="63"/>
        <v>41</v>
      </c>
      <c r="F142" s="253">
        <f>VLOOKUP(C142,Blad1!$A:$C,3,0)</f>
        <v>145</v>
      </c>
      <c r="G142" s="65" t="str">
        <f t="shared" si="64"/>
        <v/>
      </c>
      <c r="H142" s="4" t="str">
        <f>IF(G142="I",$K142,IF(G142="II",$K142-SUM(H$8:H141),IF(G142="III",$K142-SUM(H$8:H141),IF(G142="IV",$K142-SUM(H$8:H141),IF(G142="V",1-SUM(H$8:H141)," ")))))</f>
        <v xml:space="preserve"> </v>
      </c>
      <c r="I142" s="66" t="str">
        <f t="shared" si="46"/>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145</v>
      </c>
      <c r="S142" s="12">
        <f t="shared" si="51"/>
        <v>41</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41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7"/>
        <v>0</v>
      </c>
      <c r="B143" s="5">
        <f t="shared" si="48"/>
        <v>0</v>
      </c>
      <c r="C143" s="14">
        <f t="shared" si="63"/>
        <v>40</v>
      </c>
      <c r="F143" s="253">
        <f>VLOOKUP(C143,Blad1!$A:$C,3,0)</f>
        <v>145</v>
      </c>
      <c r="G143" s="65" t="str">
        <f t="shared" si="64"/>
        <v/>
      </c>
      <c r="H143" s="4" t="str">
        <f>IF(G143="I",$K143,IF(G143="II",$K143-SUM(H$8:H142),IF(G143="III",$K143-SUM(H$8:H142),IF(G143="IV",$K143-SUM(H$8:H142),IF(G143="V",1-SUM(H$8:H142)," ")))))</f>
        <v xml:space="preserve"> </v>
      </c>
      <c r="I143" s="66" t="str">
        <f t="shared" si="4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145</v>
      </c>
      <c r="S143" s="12">
        <f t="shared" si="51"/>
        <v>40</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40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7"/>
        <v>0</v>
      </c>
      <c r="B144" s="5">
        <f t="shared" si="48"/>
        <v>0</v>
      </c>
      <c r="C144" s="14">
        <f t="shared" si="63"/>
        <v>39</v>
      </c>
      <c r="F144" s="253">
        <f>VLOOKUP(C144,Blad1!$A:$C,3,0)</f>
        <v>144</v>
      </c>
      <c r="G144" s="65" t="str">
        <f t="shared" si="64"/>
        <v/>
      </c>
      <c r="H144" s="4" t="str">
        <f>IF(G144="I",$K144,IF(G144="II",$K144-SUM(H$8:H143),IF(G144="III",$K144-SUM(H$8:H143),IF(G144="IV",$K144-SUM(H$8:H143),IF(G144="V",1-SUM(H$8:H143)," ")))))</f>
        <v xml:space="preserve"> </v>
      </c>
      <c r="I144" s="66" t="str">
        <f t="shared" si="4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144</v>
      </c>
      <c r="S144" s="12">
        <f t="shared" si="51"/>
        <v>39</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39</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7"/>
        <v>0</v>
      </c>
      <c r="B145" s="5">
        <f t="shared" si="48"/>
        <v>0</v>
      </c>
      <c r="C145" s="14">
        <f t="shared" si="63"/>
        <v>38</v>
      </c>
      <c r="F145" s="253">
        <f>VLOOKUP(C145,Blad1!$A:$C,3,0)</f>
        <v>144</v>
      </c>
      <c r="G145" s="65" t="str">
        <f t="shared" si="64"/>
        <v/>
      </c>
      <c r="H145" s="4" t="str">
        <f>IF(G145="I",$K145,IF(G145="II",$K145-SUM(H$8:H144),IF(G145="III",$K145-SUM(H$8:H144),IF(G145="IV",$K145-SUM(H$8:H144),IF(G145="V",1-SUM(H$8:H144)," ")))))</f>
        <v xml:space="preserve"> </v>
      </c>
      <c r="I145" s="66" t="str">
        <f t="shared" si="4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144</v>
      </c>
      <c r="S145" s="12">
        <f t="shared" si="51"/>
        <v>38</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38</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7"/>
        <v>0</v>
      </c>
      <c r="B146" s="5">
        <f t="shared" si="48"/>
        <v>0</v>
      </c>
      <c r="C146" s="14">
        <f t="shared" si="63"/>
        <v>37</v>
      </c>
      <c r="F146" s="253">
        <f>VLOOKUP(C146,Blad1!$A:$C,3,0)</f>
        <v>143</v>
      </c>
      <c r="G146" s="65" t="str">
        <f t="shared" si="64"/>
        <v/>
      </c>
      <c r="H146" s="4" t="str">
        <f>IF(G146="I",$K146,IF(G146="II",$K146-SUM(H$8:H145),IF(G146="III",$K146-SUM(H$8:H145),IF(G146="IV",$K146-SUM(H$8:H145),IF(G146="V",1-SUM(H$8:H145)," ")))))</f>
        <v xml:space="preserve"> </v>
      </c>
      <c r="I146" s="66" t="str">
        <f t="shared" si="4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143</v>
      </c>
      <c r="S146" s="12">
        <f t="shared" si="51"/>
        <v>37</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37</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7"/>
        <v>0</v>
      </c>
      <c r="B147" s="5">
        <f t="shared" si="48"/>
        <v>0</v>
      </c>
      <c r="C147" s="14">
        <f t="shared" si="63"/>
        <v>36</v>
      </c>
      <c r="F147" s="253">
        <f>VLOOKUP(C147,Blad1!$A:$C,3,0)</f>
        <v>142</v>
      </c>
      <c r="G147" s="65" t="str">
        <f t="shared" si="64"/>
        <v/>
      </c>
      <c r="H147" s="4" t="str">
        <f>IF(G147="I",$K147,IF(G147="II",$K147-SUM(H$8:H146),IF(G147="III",$K147-SUM(H$8:H146),IF(G147="IV",$K147-SUM(H$8:H146),IF(G147="V",1-SUM(H$8:H146)," ")))))</f>
        <v xml:space="preserve"> </v>
      </c>
      <c r="I147" s="66" t="str">
        <f t="shared" si="4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142</v>
      </c>
      <c r="S147" s="12">
        <f t="shared" si="51"/>
        <v>36</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36</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7"/>
        <v>25</v>
      </c>
      <c r="B148" s="5">
        <f t="shared" si="48"/>
        <v>0</v>
      </c>
      <c r="C148" s="14">
        <f t="shared" si="63"/>
        <v>35</v>
      </c>
      <c r="F148" s="253">
        <f>VLOOKUP(C148,Blad1!$A:$C,3,0)</f>
        <v>142</v>
      </c>
      <c r="G148" s="65" t="str">
        <f t="shared" si="64"/>
        <v/>
      </c>
      <c r="H148" s="4" t="str">
        <f>IF(G148="I",$K148,IF(G148="II",$K148-SUM(H$8:H147),IF(G148="III",$K148-SUM(H$8:H147),IF(G148="IV",$K148-SUM(H$8:H147),IF(G148="V",1-SUM(H$8:H147)," ")))))</f>
        <v xml:space="preserve"> </v>
      </c>
      <c r="I148" s="66" t="str">
        <f t="shared" si="46"/>
        <v>B</v>
      </c>
      <c r="J148" s="43">
        <f>IF(I148="A",$K148,IF(I148="B",$K148-SUM(J$8:J147),IF(I148="C",$K148-SUM(J$8:J147),IF(I148="D",$K148-SUM(J$8:J147),IF(I148="E",1-SUM(J$8:J147)," ")))))</f>
        <v>0</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142</v>
      </c>
      <c r="S148" s="12">
        <f t="shared" si="51"/>
        <v>35</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35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7"/>
        <v>0</v>
      </c>
      <c r="B149" s="5">
        <f t="shared" si="48"/>
        <v>0</v>
      </c>
      <c r="C149" s="14">
        <f t="shared" si="63"/>
        <v>34</v>
      </c>
      <c r="F149" s="253">
        <f>VLOOKUP(C149,Blad1!$A:$C,3,0)</f>
        <v>141</v>
      </c>
      <c r="G149" s="65" t="str">
        <f t="shared" si="64"/>
        <v/>
      </c>
      <c r="H149" s="4" t="str">
        <f>IF(G149="I",$K149,IF(G149="II",$K149-SUM(H$8:H148),IF(G149="III",$K149-SUM(H$8:H148),IF(G149="IV",$K149-SUM(H$8:H148),IF(G149="V",1-SUM(H$8:H148)," ")))))</f>
        <v xml:space="preserve"> </v>
      </c>
      <c r="I149" s="66" t="str">
        <f t="shared" si="4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141</v>
      </c>
      <c r="S149" s="12">
        <f t="shared" si="51"/>
        <v>34</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34</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7"/>
        <v>0</v>
      </c>
      <c r="B150" s="5">
        <f t="shared" si="48"/>
        <v>0</v>
      </c>
      <c r="C150" s="14">
        <f t="shared" si="63"/>
        <v>33</v>
      </c>
      <c r="F150" s="253">
        <f>VLOOKUP(C150,Blad1!$A:$C,3,0)</f>
        <v>141</v>
      </c>
      <c r="G150" s="65" t="str">
        <f t="shared" si="64"/>
        <v/>
      </c>
      <c r="H150" s="4" t="str">
        <f>IF(G150="I",$K150,IF(G150="II",$K150-SUM(H$8:H149),IF(G150="III",$K150-SUM(H$8:H149),IF(G150="IV",$K150-SUM(H$8:H149),IF(G150="V",1-SUM(H$8:H149)," ")))))</f>
        <v xml:space="preserve"> </v>
      </c>
      <c r="I150" s="66" t="str">
        <f t="shared" si="4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141</v>
      </c>
      <c r="S150" s="12">
        <f t="shared" si="51"/>
        <v>33</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33</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7"/>
        <v>0</v>
      </c>
      <c r="B151" s="5">
        <f t="shared" si="48"/>
        <v>0</v>
      </c>
      <c r="C151" s="14">
        <f t="shared" si="63"/>
        <v>32</v>
      </c>
      <c r="F151" s="253">
        <f>VLOOKUP(C151,Blad1!$A:$C,3,0)</f>
        <v>140</v>
      </c>
      <c r="G151" s="65" t="str">
        <f t="shared" si="64"/>
        <v/>
      </c>
      <c r="H151" s="4" t="str">
        <f>IF(G151="I",$K151,IF(G151="II",$K151-SUM(H$8:H150),IF(G151="III",$K151-SUM(H$8:H150),IF(G151="IV",$K151-SUM(H$8:H150),IF(G151="V",1-SUM(H$8:H150)," ")))))</f>
        <v xml:space="preserve"> </v>
      </c>
      <c r="I151" s="66" t="str">
        <f t="shared" si="4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140</v>
      </c>
      <c r="S151" s="12">
        <f t="shared" si="51"/>
        <v>32</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32</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7"/>
        <v>0</v>
      </c>
      <c r="B152" s="5">
        <f t="shared" si="48"/>
        <v>0</v>
      </c>
      <c r="C152" s="14">
        <f t="shared" si="63"/>
        <v>31</v>
      </c>
      <c r="F152" s="253">
        <f>VLOOKUP(C152,Blad1!$A:$C,3,0)</f>
        <v>139</v>
      </c>
      <c r="G152" s="65" t="str">
        <f t="shared" si="64"/>
        <v/>
      </c>
      <c r="H152" s="4" t="str">
        <f>IF(G152="I",$K152,IF(G152="II",$K152-SUM(H$8:H151),IF(G152="III",$K152-SUM(H$8:H151),IF(G152="IV",$K152-SUM(H$8:H151),IF(G152="V",1-SUM(H$8:H151)," ")))))</f>
        <v xml:space="preserve"> </v>
      </c>
      <c r="I152" s="66" t="str">
        <f t="shared" si="4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139</v>
      </c>
      <c r="S152" s="12">
        <f t="shared" si="51"/>
        <v>31</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31</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7"/>
        <v>0</v>
      </c>
      <c r="B153" s="5">
        <f t="shared" si="48"/>
        <v>0</v>
      </c>
      <c r="C153" s="14">
        <f t="shared" si="63"/>
        <v>30</v>
      </c>
      <c r="F153" s="253">
        <f>VLOOKUP(C153,Blad1!$A:$C,3,0)</f>
        <v>139</v>
      </c>
      <c r="G153" s="65" t="str">
        <f t="shared" si="64"/>
        <v/>
      </c>
      <c r="H153" s="4" t="str">
        <f>IF(G153="I",$K153,IF(G153="II",$K153-SUM(H$8:H152),IF(G153="III",$K153-SUM(H$8:H152),IF(G153="IV",$K153-SUM(H$8:H152),IF(G153="V",1-SUM(H$8:H152)," ")))))</f>
        <v xml:space="preserve"> </v>
      </c>
      <c r="I153" s="66" t="str">
        <f t="shared" si="4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139</v>
      </c>
      <c r="S153" s="12">
        <f t="shared" si="51"/>
        <v>30</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30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7"/>
        <v>0</v>
      </c>
      <c r="B154" s="5">
        <f t="shared" si="48"/>
        <v>0</v>
      </c>
      <c r="C154" s="14">
        <f t="shared" si="63"/>
        <v>29</v>
      </c>
      <c r="F154" s="253">
        <f>VLOOKUP(C154,Blad1!$A:$C,3,0)</f>
        <v>138</v>
      </c>
      <c r="G154" s="65" t="str">
        <f t="shared" si="64"/>
        <v/>
      </c>
      <c r="H154" s="4" t="str">
        <f>IF(G154="I",$K154,IF(G154="II",$K154-SUM(H$8:H153),IF(G154="III",$K154-SUM(H$8:H153),IF(G154="IV",$K154-SUM(H$8:H153),IF(G154="V",1-SUM(H$8:H153)," ")))))</f>
        <v xml:space="preserve"> </v>
      </c>
      <c r="I154" s="66" t="str">
        <f t="shared" si="4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138</v>
      </c>
      <c r="S154" s="12">
        <f t="shared" si="51"/>
        <v>29</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29</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7"/>
        <v>0</v>
      </c>
      <c r="B155" s="5">
        <f t="shared" si="48"/>
        <v>0</v>
      </c>
      <c r="C155" s="14">
        <f t="shared" si="63"/>
        <v>28</v>
      </c>
      <c r="F155" s="253">
        <f>VLOOKUP(C155,Blad1!$A:$C,3,0)</f>
        <v>138</v>
      </c>
      <c r="G155" s="65" t="str">
        <f t="shared" si="64"/>
        <v/>
      </c>
      <c r="H155" s="4" t="str">
        <f>IF(G155="I",$K155,IF(G155="II",$K155-SUM(H$8:H154),IF(G155="III",$K155-SUM(H$8:H154),IF(G155="IV",$K155-SUM(H$8:H154),IF(G155="V",1-SUM(H$8:H154)," ")))))</f>
        <v xml:space="preserve"> </v>
      </c>
      <c r="I155" s="66" t="str">
        <f t="shared" si="4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138</v>
      </c>
      <c r="S155" s="12">
        <f t="shared" si="51"/>
        <v>28</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28</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7"/>
        <v>0</v>
      </c>
      <c r="B156" s="5">
        <f t="shared" si="48"/>
        <v>0</v>
      </c>
      <c r="C156" s="14">
        <f t="shared" si="63"/>
        <v>27</v>
      </c>
      <c r="F156" s="253">
        <f>VLOOKUP(C156,Blad1!$A:$C,3,0)</f>
        <v>137</v>
      </c>
      <c r="G156" s="65" t="str">
        <f t="shared" si="64"/>
        <v/>
      </c>
      <c r="H156" s="4" t="str">
        <f>IF(G156="I",$K156,IF(G156="II",$K156-SUM(H$8:H155),IF(G156="III",$K156-SUM(H$8:H155),IF(G156="IV",$K156-SUM(H$8:H155),IF(G156="V",1-SUM(H$8:H155)," ")))))</f>
        <v xml:space="preserve"> </v>
      </c>
      <c r="I156" s="66" t="str">
        <f t="shared" si="4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137</v>
      </c>
      <c r="S156" s="12">
        <f t="shared" si="51"/>
        <v>27</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27</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7"/>
        <v>0</v>
      </c>
      <c r="B157" s="5">
        <f t="shared" si="48"/>
        <v>0</v>
      </c>
      <c r="C157" s="14">
        <f t="shared" si="63"/>
        <v>26</v>
      </c>
      <c r="F157" s="253">
        <f>VLOOKUP(C157,Blad1!$A:$C,3,0)</f>
        <v>136</v>
      </c>
      <c r="G157" s="65" t="str">
        <f t="shared" si="64"/>
        <v/>
      </c>
      <c r="H157" s="4" t="str">
        <f>IF(G157="I",$K157,IF(G157="II",$K157-SUM(H$8:H156),IF(G157="III",$K157-SUM(H$8:H156),IF(G157="IV",$K157-SUM(H$8:H156),IF(G157="V",1-SUM(H$8:H156)," ")))))</f>
        <v xml:space="preserve"> </v>
      </c>
      <c r="I157" s="66" t="str">
        <f t="shared" si="4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136</v>
      </c>
      <c r="S157" s="12">
        <f t="shared" si="51"/>
        <v>26</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26</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7"/>
        <v>25</v>
      </c>
      <c r="B158" s="5">
        <f t="shared" si="48"/>
        <v>0</v>
      </c>
      <c r="C158" s="14">
        <f t="shared" si="63"/>
        <v>25</v>
      </c>
      <c r="F158" s="253">
        <f>VLOOKUP(C158,Blad1!$A:$C,3,0)</f>
        <v>136</v>
      </c>
      <c r="G158" s="65" t="str">
        <f t="shared" si="64"/>
        <v/>
      </c>
      <c r="H158" s="4" t="str">
        <f>IF(G158="I",$K158,IF(G158="II",$K158-SUM(H$8:H157),IF(G158="III",$K158-SUM(H$8:H157),IF(G158="IV",$K158-SUM(H$8:H157),IF(G158="V",1-SUM(H$8:H157)," ")))))</f>
        <v xml:space="preserve"> </v>
      </c>
      <c r="I158" s="66" t="str">
        <f t="shared" si="46"/>
        <v>C</v>
      </c>
      <c r="J158" s="43">
        <f>IF(I158="A",$K158,IF(I158="B",$K158-SUM(J$8:J157),IF(I158="C",$K158-SUM(J$8:J157),IF(I158="D",$K158-SUM(J$8:J157),IF(I158="E",1-SUM(J$8:J157)," ")))))</f>
        <v>0</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136</v>
      </c>
      <c r="S158" s="12">
        <f t="shared" si="51"/>
        <v>25</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25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7"/>
        <v>0</v>
      </c>
      <c r="B159" s="5">
        <f t="shared" si="48"/>
        <v>0</v>
      </c>
      <c r="C159" s="14">
        <f t="shared" si="63"/>
        <v>24</v>
      </c>
      <c r="F159" s="253">
        <f>VLOOKUP(C159,Blad1!$A:$C,3,0)</f>
        <v>135</v>
      </c>
      <c r="G159" s="65" t="str">
        <f t="shared" si="64"/>
        <v/>
      </c>
      <c r="H159" s="4" t="str">
        <f>IF(G159="I",$K159,IF(G159="II",$K159-SUM(H$8:H158),IF(G159="III",$K159-SUM(H$8:H158),IF(G159="IV",$K159-SUM(H$8:H158),IF(G159="V",1-SUM(H$8:H158)," ")))))</f>
        <v xml:space="preserve"> </v>
      </c>
      <c r="I159" s="66" t="str">
        <f t="shared" si="4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135</v>
      </c>
      <c r="S159" s="12">
        <f t="shared" si="51"/>
        <v>24</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24</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7"/>
        <v>0</v>
      </c>
      <c r="B160" s="5">
        <f t="shared" si="48"/>
        <v>0</v>
      </c>
      <c r="C160" s="14">
        <f t="shared" si="63"/>
        <v>23</v>
      </c>
      <c r="F160" s="253">
        <f>VLOOKUP(C160,Blad1!$A:$C,3,0)</f>
        <v>135</v>
      </c>
      <c r="G160" s="65" t="str">
        <f t="shared" si="64"/>
        <v/>
      </c>
      <c r="H160" s="4" t="str">
        <f>IF(G160="I",$K160,IF(G160="II",$K160-SUM(H$8:H159),IF(G160="III",$K160-SUM(H$8:H159),IF(G160="IV",$K160-SUM(H$8:H159),IF(G160="V",1-SUM(H$8:H159)," ")))))</f>
        <v xml:space="preserve"> </v>
      </c>
      <c r="I160" s="66" t="str">
        <f t="shared" si="4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135</v>
      </c>
      <c r="S160" s="12">
        <f t="shared" si="51"/>
        <v>23</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23</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7"/>
        <v>0</v>
      </c>
      <c r="B161" s="5">
        <f t="shared" si="48"/>
        <v>0</v>
      </c>
      <c r="C161" s="14">
        <f t="shared" si="63"/>
        <v>22</v>
      </c>
      <c r="F161" s="253">
        <f>VLOOKUP(C161,Blad1!$A:$C,3,0)</f>
        <v>134</v>
      </c>
      <c r="G161" s="65" t="str">
        <f t="shared" si="64"/>
        <v/>
      </c>
      <c r="H161" s="4" t="str">
        <f>IF(G161="I",$K161,IF(G161="II",$K161-SUM(H$8:H160),IF(G161="III",$K161-SUM(H$8:H160),IF(G161="IV",$K161-SUM(H$8:H160),IF(G161="V",1-SUM(H$8:H160)," ")))))</f>
        <v xml:space="preserve"> </v>
      </c>
      <c r="I161" s="66" t="str">
        <f t="shared" si="4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134</v>
      </c>
      <c r="S161" s="12">
        <f t="shared" si="51"/>
        <v>22</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22</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7"/>
        <v>0</v>
      </c>
      <c r="B162" s="5">
        <f t="shared" si="48"/>
        <v>0</v>
      </c>
      <c r="C162" s="14">
        <f t="shared" si="63"/>
        <v>21</v>
      </c>
      <c r="F162" s="253">
        <f>VLOOKUP(C162,Blad1!$A:$C,3,0)</f>
        <v>133</v>
      </c>
      <c r="G162" s="65" t="str">
        <f t="shared" si="64"/>
        <v/>
      </c>
      <c r="H162" s="4" t="str">
        <f>IF(G162="I",$K162,IF(G162="II",$K162-SUM(H$8:H161),IF(G162="III",$K162-SUM(H$8:H161),IF(G162="IV",$K162-SUM(H$8:H161),IF(G162="V",1-SUM(H$8:H161)," ")))))</f>
        <v xml:space="preserve"> </v>
      </c>
      <c r="I162" s="66" t="str">
        <f t="shared" si="4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133</v>
      </c>
      <c r="S162" s="12">
        <f t="shared" si="51"/>
        <v>21</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21</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7"/>
        <v>0</v>
      </c>
      <c r="B163" s="5">
        <f t="shared" si="48"/>
        <v>0</v>
      </c>
      <c r="C163" s="14">
        <f t="shared" si="63"/>
        <v>20</v>
      </c>
      <c r="F163" s="253">
        <f>VLOOKUP(C163,Blad1!$A:$C,3,0)</f>
        <v>133</v>
      </c>
      <c r="G163" s="65" t="str">
        <f t="shared" si="64"/>
        <v/>
      </c>
      <c r="H163" s="4" t="str">
        <f>IF(G163="I",$K163,IF(G163="II",$K163-SUM(H$8:H162),IF(G163="III",$K163-SUM(H$8:H162),IF(G163="IV",$K163-SUM(H$8:H162),IF(G163="V",1-SUM(H$8:H162)," ")))))</f>
        <v xml:space="preserve"> </v>
      </c>
      <c r="I163" s="66" t="str">
        <f t="shared" si="4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133</v>
      </c>
      <c r="S163" s="12">
        <f t="shared" si="51"/>
        <v>20</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20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7"/>
        <v>0</v>
      </c>
      <c r="B164" s="5">
        <f t="shared" si="48"/>
        <v>0</v>
      </c>
      <c r="C164" s="14">
        <f t="shared" si="63"/>
        <v>19</v>
      </c>
      <c r="F164" s="253">
        <f>VLOOKUP(C164,Blad1!$A:$C,3,0)</f>
        <v>132</v>
      </c>
      <c r="G164" s="65" t="str">
        <f t="shared" si="64"/>
        <v/>
      </c>
      <c r="H164" s="4" t="str">
        <f>IF(G164="I",$K164,IF(G164="II",$K164-SUM(H$8:H163),IF(G164="III",$K164-SUM(H$8:H163),IF(G164="IV",$K164-SUM(H$8:H163),IF(G164="V",1-SUM(H$8:H163)," ")))))</f>
        <v xml:space="preserve"> </v>
      </c>
      <c r="I164" s="66" t="str">
        <f t="shared" si="4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132</v>
      </c>
      <c r="S164" s="12">
        <f t="shared" si="51"/>
        <v>19</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19</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7"/>
        <v>0</v>
      </c>
      <c r="B165" s="5">
        <f t="shared" si="48"/>
        <v>0</v>
      </c>
      <c r="C165" s="14">
        <f t="shared" si="63"/>
        <v>18</v>
      </c>
      <c r="F165" s="253">
        <f>VLOOKUP(C165,Blad1!$A:$C,3,0)</f>
        <v>132</v>
      </c>
      <c r="G165" s="65" t="str">
        <f t="shared" si="64"/>
        <v/>
      </c>
      <c r="H165" s="4" t="str">
        <f>IF(G165="I",$K165,IF(G165="II",$K165-SUM(H$8:H164),IF(G165="III",$K165-SUM(H$8:H164),IF(G165="IV",$K165-SUM(H$8:H164),IF(G165="V",1-SUM(H$8:H164)," ")))))</f>
        <v xml:space="preserve"> </v>
      </c>
      <c r="I165" s="66" t="str">
        <f t="shared" si="4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132</v>
      </c>
      <c r="S165" s="12">
        <f t="shared" si="51"/>
        <v>18</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18</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7"/>
        <v>15</v>
      </c>
      <c r="B166" s="5">
        <f t="shared" si="48"/>
        <v>0</v>
      </c>
      <c r="C166" s="14">
        <f t="shared" si="63"/>
        <v>17</v>
      </c>
      <c r="F166" s="253">
        <f>VLOOKUP(C166,Blad1!$A:$C,3,0)</f>
        <v>131</v>
      </c>
      <c r="G166" s="65" t="str">
        <f t="shared" si="64"/>
        <v/>
      </c>
      <c r="H166" s="4" t="str">
        <f>IF(G166="I",$K166,IF(G166="II",$K166-SUM(H$8:H165),IF(G166="III",$K166-SUM(H$8:H165),IF(G166="IV",$K166-SUM(H$8:H165),IF(G166="V",1-SUM(H$8:H165)," ")))))</f>
        <v xml:space="preserve"> </v>
      </c>
      <c r="I166" s="66" t="str">
        <f t="shared" si="46"/>
        <v>D</v>
      </c>
      <c r="J166" s="43">
        <f>IF(I166="A",$K166,IF(I166="B",$K166-SUM(J$8:J165),IF(I166="C",$K166-SUM(J$8:J165),IF(I166="D",$K166-SUM(J$8:J165),IF(I166="E",1-SUM(J$8:J165)," ")))))</f>
        <v>0</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131</v>
      </c>
      <c r="S166" s="12">
        <f t="shared" si="51"/>
        <v>17</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17</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7"/>
        <v>0</v>
      </c>
      <c r="B167" s="5">
        <f t="shared" si="48"/>
        <v>0</v>
      </c>
      <c r="C167" s="14">
        <f t="shared" si="63"/>
        <v>16</v>
      </c>
      <c r="F167" s="253">
        <f>VLOOKUP(C167,Blad1!$A:$C,3,0)</f>
        <v>131</v>
      </c>
      <c r="G167" s="65" t="str">
        <f t="shared" si="64"/>
        <v/>
      </c>
      <c r="H167" s="4" t="str">
        <f>IF(G167="I",$K167,IF(G167="II",$K167-SUM(H$8:H166),IF(G167="III",$K167-SUM(H$8:H166),IF(G167="IV",$K167-SUM(H$8:H166),IF(G167="V",1-SUM(H$8:H166)," ")))))</f>
        <v xml:space="preserve"> </v>
      </c>
      <c r="I167" s="66" t="str">
        <f t="shared" si="4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131</v>
      </c>
      <c r="S167" s="12">
        <f t="shared" si="51"/>
        <v>16</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16</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7"/>
        <v>0</v>
      </c>
      <c r="B168" s="5">
        <f t="shared" si="48"/>
        <v>0</v>
      </c>
      <c r="C168" s="14">
        <f t="shared" si="63"/>
        <v>15</v>
      </c>
      <c r="F168" s="253">
        <f>VLOOKUP(C168,Blad1!$A:$C,3,0)</f>
        <v>130</v>
      </c>
      <c r="G168" s="65" t="str">
        <f t="shared" si="64"/>
        <v/>
      </c>
      <c r="H168" s="4" t="str">
        <f>IF(G168="I",$K168,IF(G168="II",$K168-SUM(H$8:H167),IF(G168="III",$K168-SUM(H$8:H167),IF(G168="IV",$K168-SUM(H$8:H167),IF(G168="V",1-SUM(H$8:H167)," ")))))</f>
        <v xml:space="preserve"> </v>
      </c>
      <c r="I168" s="66" t="str">
        <f t="shared" si="46"/>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130</v>
      </c>
      <c r="S168" s="12">
        <f t="shared" si="51"/>
        <v>15</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15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7"/>
        <v>0</v>
      </c>
      <c r="B169" s="5">
        <f t="shared" si="48"/>
        <v>0</v>
      </c>
      <c r="C169" s="14">
        <f t="shared" si="63"/>
        <v>14</v>
      </c>
      <c r="F169" s="253">
        <f>VLOOKUP(C169,Blad1!$A:$C,3,0)</f>
        <v>129</v>
      </c>
      <c r="G169" s="65" t="str">
        <f t="shared" si="64"/>
        <v/>
      </c>
      <c r="H169" s="4" t="str">
        <f>IF(G169="I",$K169,IF(G169="II",$K169-SUM(H$8:H168),IF(G169="III",$K169-SUM(H$8:H168),IF(G169="IV",$K169-SUM(H$8:H168),IF(G169="V",1-SUM(H$8:H168)," ")))))</f>
        <v xml:space="preserve"> </v>
      </c>
      <c r="I169" s="66" t="str">
        <f t="shared" si="4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129</v>
      </c>
      <c r="S169" s="12">
        <f t="shared" si="51"/>
        <v>14</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14</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7"/>
        <v>0</v>
      </c>
      <c r="B170" s="5">
        <f t="shared" si="48"/>
        <v>0</v>
      </c>
      <c r="C170" s="14">
        <f t="shared" si="63"/>
        <v>13</v>
      </c>
      <c r="F170" s="253">
        <f>VLOOKUP(C170,Blad1!$A:$C,3,0)</f>
        <v>129</v>
      </c>
      <c r="G170" s="65" t="str">
        <f t="shared" si="64"/>
        <v/>
      </c>
      <c r="H170" s="4" t="str">
        <f>IF(G170="I",$K170,IF(G170="II",$K170-SUM(H$8:H169),IF(G170="III",$K170-SUM(H$8:H169),IF(G170="IV",$K170-SUM(H$8:H169),IF(G170="V",1-SUM(H$8:H169)," ")))))</f>
        <v xml:space="preserve"> </v>
      </c>
      <c r="I170" s="66" t="str">
        <f t="shared" si="4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129</v>
      </c>
      <c r="S170" s="12">
        <f t="shared" si="51"/>
        <v>13</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13</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7"/>
        <v>0</v>
      </c>
      <c r="B171" s="5">
        <f t="shared" si="48"/>
        <v>0</v>
      </c>
      <c r="C171" s="14">
        <f t="shared" si="63"/>
        <v>12</v>
      </c>
      <c r="F171" s="253">
        <f>VLOOKUP(C171,Blad1!$A:$C,3,0)</f>
        <v>128</v>
      </c>
      <c r="G171" s="65" t="str">
        <f t="shared" si="64"/>
        <v/>
      </c>
      <c r="H171" s="4" t="str">
        <f>IF(G171="I",$K171,IF(G171="II",$K171-SUM(H$8:H170),IF(G171="III",$K171-SUM(H$8:H170),IF(G171="IV",$K171-SUM(H$8:H170),IF(G171="V",1-SUM(H$8:H170)," ")))))</f>
        <v xml:space="preserve"> </v>
      </c>
      <c r="I171" s="66" t="str">
        <f t="shared" si="4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128</v>
      </c>
      <c r="S171" s="12">
        <f t="shared" si="51"/>
        <v>12</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12</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7"/>
        <v>0</v>
      </c>
      <c r="B172" s="5">
        <f t="shared" si="48"/>
        <v>0</v>
      </c>
      <c r="C172" s="14">
        <f t="shared" si="63"/>
        <v>11</v>
      </c>
      <c r="F172" s="253">
        <f>VLOOKUP(C172,Blad1!$A:$C,3,0)</f>
        <v>128</v>
      </c>
      <c r="G172" s="65" t="str">
        <f t="shared" si="64"/>
        <v/>
      </c>
      <c r="H172" s="4" t="str">
        <f>IF(G172="I",$K172,IF(G172="II",$K172-SUM(H$8:H171),IF(G172="III",$K172-SUM(H$8:H171),IF(G172="IV",$K172-SUM(H$8:H171),IF(G172="V",1-SUM(H$8:H171)," ")))))</f>
        <v xml:space="preserve"> </v>
      </c>
      <c r="I172" s="66" t="str">
        <f t="shared" si="4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128</v>
      </c>
      <c r="S172" s="12">
        <f t="shared" si="51"/>
        <v>11</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11</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7"/>
        <v>0</v>
      </c>
      <c r="B173" s="5">
        <f t="shared" si="48"/>
        <v>0</v>
      </c>
      <c r="C173" s="14">
        <f t="shared" si="63"/>
        <v>10</v>
      </c>
      <c r="F173" s="253">
        <f>VLOOKUP(C173,Blad1!$A:$C,3,0)</f>
        <v>127</v>
      </c>
      <c r="G173" s="65" t="str">
        <f t="shared" si="64"/>
        <v/>
      </c>
      <c r="H173" s="4" t="str">
        <f>IF(G173="I",$K173,IF(G173="II",$K173-SUM(H$8:H172),IF(G173="III",$K173-SUM(H$8:H172),IF(G173="IV",$K173-SUM(H$8:H172),IF(G173="V",1-SUM(H$8:H172)," ")))))</f>
        <v xml:space="preserve"> </v>
      </c>
      <c r="I173" s="66" t="str">
        <f t="shared" si="4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127</v>
      </c>
      <c r="S173" s="12">
        <f t="shared" si="51"/>
        <v>10</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10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7"/>
        <v>0</v>
      </c>
      <c r="B174" s="5">
        <f t="shared" si="48"/>
        <v>0</v>
      </c>
      <c r="C174" s="14">
        <f t="shared" si="63"/>
        <v>9</v>
      </c>
      <c r="F174" s="253">
        <f>VLOOKUP(C174,Blad1!$A:$C,3,0)</f>
        <v>126</v>
      </c>
      <c r="G174" s="65" t="str">
        <f t="shared" si="64"/>
        <v/>
      </c>
      <c r="H174" s="4" t="str">
        <f>IF(G174="I",$K174,IF(G174="II",$K174-SUM(H$8:H173),IF(G174="III",$K174-SUM(H$8:H173),IF(G174="IV",$K174-SUM(H$8:H173),IF(G174="V",1-SUM(H$8:H173)," ")))))</f>
        <v xml:space="preserve"> </v>
      </c>
      <c r="I174" s="66" t="str">
        <f t="shared" si="4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126</v>
      </c>
      <c r="S174" s="12">
        <f t="shared" si="51"/>
        <v>9</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9</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7"/>
        <v>0</v>
      </c>
      <c r="B175" s="5">
        <f t="shared" si="48"/>
        <v>0</v>
      </c>
      <c r="C175" s="14">
        <f t="shared" si="63"/>
        <v>8</v>
      </c>
      <c r="F175" s="253">
        <f>VLOOKUP(C175,Blad1!$A:$C,3,0)</f>
        <v>126</v>
      </c>
      <c r="G175" s="65" t="str">
        <f t="shared" si="64"/>
        <v/>
      </c>
      <c r="H175" s="4" t="str">
        <f>IF(G175="I",$K175,IF(G175="II",$K175-SUM(H$8:H174),IF(G175="III",$K175-SUM(H$8:H174),IF(G175="IV",$K175-SUM(H$8:H174),IF(G175="V",1-SUM(H$8:H174)," ")))))</f>
        <v xml:space="preserve"> </v>
      </c>
      <c r="I175" s="66" t="str">
        <f t="shared" si="4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126</v>
      </c>
      <c r="S175" s="12">
        <f t="shared" si="51"/>
        <v>8</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8</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7"/>
        <v>0</v>
      </c>
      <c r="B176" s="5">
        <f t="shared" si="48"/>
        <v>0</v>
      </c>
      <c r="C176" s="14">
        <f t="shared" si="63"/>
        <v>7</v>
      </c>
      <c r="F176" s="253">
        <f>VLOOKUP(C176,Blad1!$A:$C,3,0)</f>
        <v>125</v>
      </c>
      <c r="G176" s="65" t="str">
        <f t="shared" si="64"/>
        <v/>
      </c>
      <c r="H176" s="4" t="str">
        <f>IF(G176="I",$K176,IF(G176="II",$K176-SUM(H$8:H175),IF(G176="III",$K176-SUM(H$8:H175),IF(G176="IV",$K176-SUM(H$8:H175),IF(G176="V",1-SUM(H$8:H175)," ")))))</f>
        <v xml:space="preserve"> </v>
      </c>
      <c r="I176" s="66" t="str">
        <f t="shared" si="46"/>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125</v>
      </c>
      <c r="S176" s="12">
        <f t="shared" si="51"/>
        <v>7</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7</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7"/>
        <v>0</v>
      </c>
      <c r="B177" s="5">
        <f t="shared" si="48"/>
        <v>0</v>
      </c>
      <c r="C177" s="14">
        <f t="shared" si="63"/>
        <v>6</v>
      </c>
      <c r="F177" s="253">
        <f>VLOOKUP(C177,Blad1!$A:$C,3,0)</f>
        <v>125</v>
      </c>
      <c r="G177" s="65" t="str">
        <f t="shared" si="64"/>
        <v/>
      </c>
      <c r="H177" s="4" t="str">
        <f>IF(G177="I",$K177,IF(G177="II",$K177-SUM(H$8:H176),IF(G177="III",$K177-SUM(H$8:H176),IF(G177="IV",$K177-SUM(H$8:H176),IF(G177="V",1-SUM(H$8:H176)," ")))))</f>
        <v xml:space="preserve"> </v>
      </c>
      <c r="I177" s="66" t="str">
        <f t="shared" si="4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125</v>
      </c>
      <c r="S177" s="12">
        <f t="shared" si="51"/>
        <v>6</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6</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7"/>
        <v>0</v>
      </c>
      <c r="B178" s="5">
        <f t="shared" si="48"/>
        <v>0</v>
      </c>
      <c r="C178" s="14">
        <f t="shared" si="63"/>
        <v>5</v>
      </c>
      <c r="F178" s="253">
        <f>VLOOKUP(C178,Blad1!$A:$C,3,0)</f>
        <v>124</v>
      </c>
      <c r="G178" s="65" t="str">
        <f t="shared" si="64"/>
        <v/>
      </c>
      <c r="H178" s="4" t="str">
        <f>IF(G178="I",$K178,IF(G178="II",$K178-SUM(H$8:H177),IF(G178="III",$K178-SUM(H$8:H177),IF(G178="IV",$K178-SUM(H$8:H177),IF(G178="V",1-SUM(H$8:H177)," ")))))</f>
        <v xml:space="preserve"> </v>
      </c>
      <c r="I178" s="66" t="str">
        <f t="shared" si="4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124</v>
      </c>
      <c r="S178" s="12">
        <f t="shared" si="51"/>
        <v>5</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7"/>
        <v>0</v>
      </c>
      <c r="B179" s="5">
        <f t="shared" si="48"/>
        <v>0</v>
      </c>
      <c r="C179" s="14">
        <f t="shared" si="63"/>
        <v>4</v>
      </c>
      <c r="F179" s="253">
        <f>VLOOKUP(C179,Blad1!$A:$C,3,0)</f>
        <v>123</v>
      </c>
      <c r="G179" s="65" t="str">
        <f t="shared" si="64"/>
        <v/>
      </c>
      <c r="H179" s="4" t="str">
        <f>IF(G179="I",$K179,IF(G179="II",$K179-SUM(H$8:H178),IF(G179="III",$K179-SUM(H$8:H178),IF(G179="IV",$K179-SUM(H$8:H178),IF(G179="V",1-SUM(H$8:H178)," ")))))</f>
        <v xml:space="preserve"> </v>
      </c>
      <c r="I179" s="66" t="str">
        <f t="shared" si="4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123</v>
      </c>
      <c r="S179" s="12">
        <f t="shared" si="51"/>
        <v>4</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4</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7"/>
        <v>0</v>
      </c>
      <c r="B180" s="5">
        <f t="shared" si="48"/>
        <v>0</v>
      </c>
      <c r="C180" s="14">
        <f t="shared" si="63"/>
        <v>3</v>
      </c>
      <c r="F180" s="253">
        <f>VLOOKUP(C180,Blad1!$A:$C,3,0)</f>
        <v>123</v>
      </c>
      <c r="G180" s="65" t="str">
        <f t="shared" si="64"/>
        <v/>
      </c>
      <c r="H180" s="4" t="str">
        <f>IF(G180="I",$K180,IF(G180="II",$K180-SUM(H$8:H179),IF(G180="III",$K180-SUM(H$8:H179),IF(G180="IV",$K180-SUM(H$8:H179),IF(G180="V",1-SUM(H$8:H179)," ")))))</f>
        <v xml:space="preserve"> </v>
      </c>
      <c r="I180" s="66" t="str">
        <f t="shared" si="4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123</v>
      </c>
      <c r="S180" s="12">
        <f t="shared" si="51"/>
        <v>3</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3</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7"/>
        <v>0</v>
      </c>
      <c r="B181" s="5">
        <f t="shared" si="48"/>
        <v>0</v>
      </c>
      <c r="C181" s="14">
        <f t="shared" si="63"/>
        <v>2</v>
      </c>
      <c r="F181" s="253">
        <f>VLOOKUP(C181,Blad1!$A:$C,3,0)</f>
        <v>122</v>
      </c>
      <c r="G181" s="65" t="str">
        <f t="shared" si="64"/>
        <v/>
      </c>
      <c r="H181" s="4" t="str">
        <f>IF(G181="I",$K181,IF(G181="II",$K181-SUM(H$8:H180),IF(G181="III",$K181-SUM(H$8:H180),IF(G181="IV",$K181-SUM(H$8:H180),IF(G181="V",1-SUM(H$8:H180)," ")))))</f>
        <v xml:space="preserve"> </v>
      </c>
      <c r="I181" s="66" t="str">
        <f t="shared" si="4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122</v>
      </c>
      <c r="S181" s="12">
        <f t="shared" si="51"/>
        <v>2</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2</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7"/>
        <v>0</v>
      </c>
      <c r="B182" s="5">
        <f t="shared" si="48"/>
        <v>0</v>
      </c>
      <c r="C182" s="14">
        <f t="shared" si="63"/>
        <v>1</v>
      </c>
      <c r="F182" s="253">
        <f>VLOOKUP(C182,Blad1!$A:$C,3,0)</f>
        <v>122</v>
      </c>
      <c r="G182" s="65" t="str">
        <f t="shared" si="64"/>
        <v/>
      </c>
      <c r="H182" s="4" t="str">
        <f>IF(G182="I",$K182,IF(G182="II",$K182-SUM(H$8:H181),IF(G182="III",$K182-SUM(H$8:H181),IF(G182="IV",$K182-SUM(H$8:H181),IF(G182="V",1-SUM(H$8:H181)," ")))))</f>
        <v xml:space="preserve"> </v>
      </c>
      <c r="I182" s="66" t="str">
        <f t="shared" si="4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122</v>
      </c>
      <c r="S182" s="12">
        <f t="shared" si="51"/>
        <v>1</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1</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7"/>
        <v>10</v>
      </c>
      <c r="B183" s="5">
        <f t="shared" si="48"/>
        <v>20</v>
      </c>
      <c r="C183" s="14">
        <f t="shared" si="63"/>
        <v>0</v>
      </c>
      <c r="F183" s="253">
        <f>VLOOKUP(C183,Blad1!$A:$C,3,0)</f>
        <v>121</v>
      </c>
      <c r="G183" s="65" t="str">
        <f t="shared" si="64"/>
        <v>V</v>
      </c>
      <c r="H183" s="4">
        <f>IF(G183="I",$K183,IF(G183="II",$K183-SUM(H$8:H182),IF(G183="III",$K183-SUM(H$8:H182),IF(G183="IV",$K183-SUM(H$8:H182),IF(G183="V",1-SUM(H$8:H182)," ")))))</f>
        <v>1</v>
      </c>
      <c r="I183" s="66" t="str">
        <f t="shared" ref="I183:I201" si="67">IF(C183=45,"A",IF(C183=35,"B",IF(C183=25,"C",IF(C183=17,"D",IF(C183=0,"E","")))))</f>
        <v>E</v>
      </c>
      <c r="J183" s="43">
        <f>IF(I183="A",$K183,IF(I183="B",$K183-SUM(J$8:J182),IF(I183="C",$K183-SUM(J$8:J182),IF(I183="D",$K183-SUM(J$8:J182),IF(I183="E",1-SUM(J$8:J182)," ")))))</f>
        <v>1</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121</v>
      </c>
      <c r="S183" s="12">
        <f t="shared" si="51"/>
        <v>0</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7"/>
        <v>0</v>
      </c>
      <c r="B184" s="5">
        <f t="shared" si="48"/>
        <v>0</v>
      </c>
      <c r="C184" s="14">
        <f t="shared" si="63"/>
        <v>-1</v>
      </c>
      <c r="F184" s="253">
        <f>VLOOKUP(C184,Blad1!$A:$C,3,0)</f>
        <v>0</v>
      </c>
      <c r="G184" s="65" t="str">
        <f t="shared" si="64"/>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0</v>
      </c>
      <c r="S184" s="12">
        <f t="shared" si="51"/>
        <v>-1</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7"/>
        <v>0</v>
      </c>
      <c r="B185" s="5">
        <f t="shared" si="48"/>
        <v>0</v>
      </c>
      <c r="C185" s="14">
        <f t="shared" si="63"/>
        <v>-2</v>
      </c>
      <c r="F185" s="253">
        <f>VLOOKUP(C185,Blad1!$A:$C,3,0)</f>
        <v>0</v>
      </c>
      <c r="G185" s="65" t="str">
        <f t="shared" si="64"/>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f t="shared" si="65"/>
        <v>0</v>
      </c>
      <c r="S185" s="12">
        <f t="shared" si="51"/>
        <v>-2</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7"/>
        <v>0</v>
      </c>
      <c r="B186" s="5">
        <f t="shared" si="48"/>
        <v>0</v>
      </c>
      <c r="C186" s="14">
        <f t="shared" si="63"/>
        <v>-3</v>
      </c>
      <c r="F186" s="253">
        <f>VLOOKUP(C186,Blad1!$A:$C,3,0)</f>
        <v>0</v>
      </c>
      <c r="G186" s="65" t="str">
        <f t="shared" si="64"/>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f t="shared" si="65"/>
        <v>0</v>
      </c>
      <c r="S186" s="12">
        <f t="shared" si="51"/>
        <v>-3</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7"/>
        <v>0</v>
      </c>
      <c r="B187" s="5">
        <f t="shared" si="48"/>
        <v>0</v>
      </c>
      <c r="C187" s="14">
        <f t="shared" si="63"/>
        <v>-4</v>
      </c>
      <c r="F187" s="253">
        <f>VLOOKUP(C187,Blad1!$A:$C,3,0)</f>
        <v>0</v>
      </c>
      <c r="G187" s="65" t="str">
        <f t="shared" si="64"/>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f t="shared" si="65"/>
        <v>0</v>
      </c>
      <c r="S187" s="12">
        <f t="shared" si="51"/>
        <v>-4</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7"/>
        <v>0</v>
      </c>
      <c r="B188" s="5">
        <f t="shared" si="48"/>
        <v>0</v>
      </c>
      <c r="C188" s="14">
        <f t="shared" si="63"/>
        <v>-5</v>
      </c>
      <c r="F188" s="253">
        <f>VLOOKUP(C188,Blad1!$A:$C,3,0)</f>
        <v>0</v>
      </c>
      <c r="G188" s="65" t="str">
        <f t="shared" si="64"/>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f t="shared" si="65"/>
        <v>0</v>
      </c>
      <c r="S188" s="12">
        <f t="shared" si="51"/>
        <v>-5</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7"/>
        <v>0</v>
      </c>
      <c r="B189" s="5">
        <f t="shared" si="48"/>
        <v>0</v>
      </c>
      <c r="C189" s="14">
        <f t="shared" si="63"/>
        <v>-6</v>
      </c>
      <c r="F189" s="253">
        <f>VLOOKUP(C189,Blad1!$A:$C,3,0)</f>
        <v>0</v>
      </c>
      <c r="G189" s="65" t="str">
        <f t="shared" si="64"/>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f t="shared" si="65"/>
        <v>0</v>
      </c>
      <c r="S189" s="12">
        <f t="shared" si="51"/>
        <v>-6</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7"/>
        <v>0</v>
      </c>
      <c r="B190" s="5">
        <f t="shared" si="48"/>
        <v>0</v>
      </c>
      <c r="C190" s="14">
        <f t="shared" si="63"/>
        <v>-7</v>
      </c>
      <c r="F190" s="253">
        <f>VLOOKUP(C190,Blad1!$A:$C,3,0)</f>
        <v>0</v>
      </c>
      <c r="G190" s="65" t="str">
        <f t="shared" si="64"/>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f t="shared" si="65"/>
        <v>0</v>
      </c>
      <c r="S190" s="12">
        <f t="shared" si="51"/>
        <v>-7</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7"/>
        <v>0</v>
      </c>
      <c r="B191" s="5">
        <f t="shared" si="48"/>
        <v>0</v>
      </c>
      <c r="C191" s="14">
        <f t="shared" si="63"/>
        <v>-8</v>
      </c>
      <c r="F191" s="253">
        <f>VLOOKUP(C191,Blad1!$A:$C,3,0)</f>
        <v>0</v>
      </c>
      <c r="G191" s="65" t="str">
        <f t="shared" si="64"/>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f t="shared" si="65"/>
        <v>0</v>
      </c>
      <c r="S191" s="12">
        <f t="shared" si="51"/>
        <v>-8</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7"/>
        <v>0</v>
      </c>
      <c r="B192" s="5">
        <f t="shared" si="48"/>
        <v>0</v>
      </c>
      <c r="C192" s="14">
        <f t="shared" si="63"/>
        <v>-9</v>
      </c>
      <c r="F192" s="253">
        <f>VLOOKUP(C192,Blad1!$A:$C,3,0)</f>
        <v>0</v>
      </c>
      <c r="G192" s="65" t="str">
        <f t="shared" si="64"/>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f t="shared" si="65"/>
        <v>0</v>
      </c>
      <c r="S192" s="12">
        <f t="shared" si="51"/>
        <v>-9</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7"/>
        <v>0</v>
      </c>
      <c r="B193" s="5">
        <f t="shared" si="48"/>
        <v>0</v>
      </c>
      <c r="C193" s="14">
        <f t="shared" si="63"/>
        <v>-10</v>
      </c>
      <c r="F193" s="253">
        <f>VLOOKUP(C193,Blad1!$A:$C,3,0)</f>
        <v>0</v>
      </c>
      <c r="G193" s="65" t="str">
        <f t="shared" si="64"/>
        <v/>
      </c>
      <c r="H193" s="4" t="str">
        <f>IF(G193="I",$K193,IF(G193="II",$K193-SUM(H$8:H192),IF(G193="III",$K193-SUM(H$8:H192),IF(G193="IV",$K193-SUM(H$8:H192),IF(G193="V",1-SUM(H$8:H192)," ")))))</f>
        <v xml:space="preserve"> </v>
      </c>
      <c r="I193" s="66"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f t="shared" si="65"/>
        <v>0</v>
      </c>
      <c r="S193" s="12">
        <f t="shared" si="51"/>
        <v>-10</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-10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7"/>
        <v>0</v>
      </c>
      <c r="B194" s="5">
        <f t="shared" si="48"/>
        <v>0</v>
      </c>
      <c r="C194" s="14">
        <f t="shared" si="63"/>
        <v>-11</v>
      </c>
      <c r="F194" s="253">
        <f>VLOOKUP(C194,Blad1!$A:$C,3,0)</f>
        <v>0</v>
      </c>
      <c r="G194" s="65" t="str">
        <f t="shared" si="64"/>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f t="shared" si="65"/>
        <v>0</v>
      </c>
      <c r="S194" s="12">
        <f t="shared" si="51"/>
        <v>-11</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-11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7"/>
        <v>0</v>
      </c>
      <c r="B195" s="5">
        <f t="shared" si="48"/>
        <v>0</v>
      </c>
      <c r="C195" s="14">
        <f t="shared" si="63"/>
        <v>-12</v>
      </c>
      <c r="F195" s="253">
        <f>VLOOKUP(C195,Blad1!$A:$C,3,0)</f>
        <v>0</v>
      </c>
      <c r="G195" s="65" t="str">
        <f t="shared" si="64"/>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f t="shared" si="65"/>
        <v>0</v>
      </c>
      <c r="S195" s="12">
        <f t="shared" si="51"/>
        <v>-12</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-12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7"/>
        <v>0</v>
      </c>
      <c r="B196" s="5">
        <f t="shared" si="48"/>
        <v>0</v>
      </c>
      <c r="C196" s="14">
        <f t="shared" si="63"/>
        <v>-13</v>
      </c>
      <c r="F196" s="253">
        <f>VLOOKUP(C196,Blad1!$A:$C,3,0)</f>
        <v>0</v>
      </c>
      <c r="G196" s="65" t="str">
        <f t="shared" si="64"/>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f t="shared" si="65"/>
        <v>0</v>
      </c>
      <c r="S196" s="12">
        <f t="shared" si="51"/>
        <v>-13</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-13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7"/>
        <v>0</v>
      </c>
      <c r="B197" s="5">
        <f t="shared" si="48"/>
        <v>0</v>
      </c>
      <c r="C197" s="14">
        <f t="shared" si="63"/>
        <v>-14</v>
      </c>
      <c r="F197" s="253">
        <f>VLOOKUP(C197,Blad1!$A:$C,3,0)</f>
        <v>0</v>
      </c>
      <c r="G197" s="65" t="str">
        <f t="shared" si="64"/>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f t="shared" si="65"/>
        <v>0</v>
      </c>
      <c r="S197" s="12">
        <f t="shared" si="51"/>
        <v>-14</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-14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7"/>
        <v>0</v>
      </c>
      <c r="B198" s="5">
        <f t="shared" si="48"/>
        <v>0</v>
      </c>
      <c r="C198" s="14">
        <f t="shared" si="63"/>
        <v>-15</v>
      </c>
      <c r="F198" s="253">
        <f>VLOOKUP(C198,Blad1!$A:$C,3,0)</f>
        <v>0</v>
      </c>
      <c r="G198" s="65" t="str">
        <f t="shared" si="64"/>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f t="shared" si="65"/>
        <v>0</v>
      </c>
      <c r="S198" s="12">
        <f t="shared" si="51"/>
        <v>-15</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-15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7"/>
        <v>0</v>
      </c>
      <c r="B199" s="5">
        <f t="shared" si="48"/>
        <v>0</v>
      </c>
      <c r="C199" s="14">
        <f t="shared" si="63"/>
        <v>-16</v>
      </c>
      <c r="F199" s="253">
        <f>VLOOKUP(C199,Blad1!$A:$C,3,0)</f>
        <v>0</v>
      </c>
      <c r="G199" s="65" t="str">
        <f t="shared" si="64"/>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f t="shared" si="65"/>
        <v>0</v>
      </c>
      <c r="S199" s="12">
        <f t="shared" si="51"/>
        <v>-16</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-16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68">IF(I200="A",25,IF(I200="B",25,IF(I200="C",25,IF(I200="D",15,IF(I200="E",10,0)))))</f>
        <v>0</v>
      </c>
      <c r="B200" s="5">
        <f t="shared" ref="B200:B250" si="69">IF(G200="I",20,IF(G200="II",20,IF(G200="III",20,IF(G200="IV",20,IF(G200="V",20,0)))))</f>
        <v>0</v>
      </c>
      <c r="C200" s="14">
        <f t="shared" si="63"/>
        <v>-17</v>
      </c>
      <c r="F200" s="253">
        <f>VLOOKUP(C200,Blad1!$A:$C,3,0)</f>
        <v>0</v>
      </c>
      <c r="G200" s="65" t="str">
        <f t="shared" si="64"/>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6"/>
        <v/>
      </c>
      <c r="R200" s="93">
        <f t="shared" si="65"/>
        <v>0</v>
      </c>
      <c r="S200" s="12">
        <f t="shared" ref="S200:S208" si="72">C200</f>
        <v>-17</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-17</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37" si="84">C200-1</f>
        <v>-18</v>
      </c>
      <c r="F201" s="253">
        <f>VLOOKUP(C201,Blad1!$A:$C,3,0)</f>
        <v>0</v>
      </c>
      <c r="G201" s="65" t="str">
        <f t="shared" ref="G201:G234" si="85">IF(C201=155,"I",IF(C201=140,"II",IF(C201=126,"III",IF(C201=111,"IV",IF(C201=0,"V","")))))</f>
        <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IF(L200="plus",CONCATENATE(E201,", "),IF(L200="basis",IF(E201=0,"",CONCATENATE(E201,", ")),CONCATENATE(Q200,IF(E201=0,"",CONCATENATE(E201,", ")))))</f>
        <v/>
      </c>
      <c r="S201" s="12">
        <f t="shared" si="72"/>
        <v>-18</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-18</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-19</v>
      </c>
      <c r="F202" s="253">
        <f>VLOOKUP(C202,Blad1!$A:$C,3,0)</f>
        <v>0</v>
      </c>
      <c r="G202" s="65"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-20</v>
      </c>
      <c r="F203" s="253">
        <f>VLOOKUP(C203,Blad1!$A:$C,3,0)</f>
        <v>0</v>
      </c>
      <c r="G203" s="65"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-20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-20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-21</v>
      </c>
      <c r="F204" s="253">
        <f>VLOOKUP(C204,Blad1!$A:$C,3,0)</f>
        <v>0</v>
      </c>
      <c r="G204" s="65"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-21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-21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-22</v>
      </c>
      <c r="F205" s="253">
        <f>VLOOKUP(C205,Blad1!$A:$C,3,0)</f>
        <v>0</v>
      </c>
      <c r="G205" s="65"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-22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-22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-23</v>
      </c>
      <c r="F206" s="253">
        <f>VLOOKUP(C206,Blad1!$A:$C,3,0)</f>
        <v>0</v>
      </c>
      <c r="G206" s="65"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-23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-23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-24</v>
      </c>
      <c r="F207" s="253">
        <f>VLOOKUP(C207,Blad1!$A:$C,3,0)</f>
        <v>0</v>
      </c>
      <c r="G207" s="65"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-24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-24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-25</v>
      </c>
      <c r="F208" s="253">
        <f>VLOOKUP(C208,Blad1!$A:$C,3,0)</f>
        <v>0</v>
      </c>
      <c r="G208" s="65"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-25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-25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-26</v>
      </c>
      <c r="F209" s="253">
        <f>VLOOKUP(C209,Blad1!$A:$C,3,0)</f>
        <v>0</v>
      </c>
      <c r="G209" s="65"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-27</v>
      </c>
      <c r="F210" s="253">
        <f>VLOOKUP(C210,Blad1!$A:$C,3,0)</f>
        <v>0</v>
      </c>
      <c r="G210" s="65" t="str">
        <f t="shared" si="85"/>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-28</v>
      </c>
      <c r="F211" s="253">
        <f>VLOOKUP(C211,Blad1!$A:$C,3,0)</f>
        <v>0</v>
      </c>
      <c r="G211" s="65"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-29</v>
      </c>
      <c r="F212" s="253">
        <f>VLOOKUP(C212,Blad1!$A:$C,3,0)</f>
        <v>0</v>
      </c>
      <c r="G212" s="65"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-30</v>
      </c>
      <c r="F213" s="253">
        <f>VLOOKUP(C213,Blad1!$A:$C,3,0)</f>
        <v>0</v>
      </c>
      <c r="G213" s="65"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-31</v>
      </c>
      <c r="F214" s="253">
        <f>VLOOKUP(C214,Blad1!$A:$C,3,0)</f>
        <v>0</v>
      </c>
      <c r="G214" s="65"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-32</v>
      </c>
      <c r="F215" s="253">
        <f>VLOOKUP(C215,Blad1!$A:$C,3,0)</f>
        <v>0</v>
      </c>
      <c r="G215" s="65"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-33</v>
      </c>
      <c r="F216" s="253">
        <f>VLOOKUP(C216,Blad1!$A:$C,3,0)</f>
        <v>0</v>
      </c>
      <c r="G216" s="65"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-34</v>
      </c>
      <c r="F217" s="253">
        <f>VLOOKUP(C217,Blad1!$A:$C,3,0)</f>
        <v>0</v>
      </c>
      <c r="G217" s="65"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-35</v>
      </c>
      <c r="F218" s="253">
        <f>VLOOKUP(C218,Blad1!$A:$C,3,0)</f>
        <v>0</v>
      </c>
      <c r="G218" s="65"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-36</v>
      </c>
      <c r="F219" s="253">
        <f>VLOOKUP(C219,Blad1!$A:$C,3,0)</f>
        <v>0</v>
      </c>
      <c r="G219" s="65"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-37</v>
      </c>
      <c r="F220" s="253">
        <f>VLOOKUP(C220,Blad1!$A:$C,3,0)</f>
        <v>0</v>
      </c>
      <c r="G220" s="65"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-38</v>
      </c>
      <c r="F221" s="253">
        <f>VLOOKUP(C221,Blad1!$A:$C,3,0)</f>
        <v>0</v>
      </c>
      <c r="G221" s="65"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-39</v>
      </c>
      <c r="F222" s="253">
        <f>VLOOKUP(C222,Blad1!$A:$C,3,0)</f>
        <v>0</v>
      </c>
      <c r="G222" s="65"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-40</v>
      </c>
      <c r="F223" s="253">
        <f>VLOOKUP(C223,Blad1!$A:$C,3,0)</f>
        <v>0</v>
      </c>
      <c r="G223" s="65"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-41</v>
      </c>
      <c r="F224" s="253">
        <f>VLOOKUP(C224,Blad1!$A:$C,3,0)</f>
        <v>0</v>
      </c>
      <c r="G224" s="65"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-42</v>
      </c>
      <c r="F225" s="253">
        <f>VLOOKUP(C225,Blad1!$A:$C,3,0)</f>
        <v>0</v>
      </c>
      <c r="G225" s="65"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-43</v>
      </c>
      <c r="F226" s="253">
        <f>VLOOKUP(C226,Blad1!$A:$C,3,0)</f>
        <v>0</v>
      </c>
      <c r="G226" s="65"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-44</v>
      </c>
      <c r="F227" s="253">
        <f>VLOOKUP(C227,Blad1!$A:$C,3,0)</f>
        <v>0</v>
      </c>
      <c r="G227" s="65"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-45</v>
      </c>
      <c r="F228" s="253">
        <f>VLOOKUP(C228,Blad1!$A:$C,3,0)</f>
        <v>0</v>
      </c>
      <c r="G228" s="65"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-46</v>
      </c>
      <c r="F229" s="253">
        <f>VLOOKUP(C229,Blad1!$A:$C,3,0)</f>
        <v>0</v>
      </c>
      <c r="G229" s="65"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-47</v>
      </c>
      <c r="F230" s="253">
        <f>VLOOKUP(C230,Blad1!$A:$C,3,0)</f>
        <v>0</v>
      </c>
      <c r="G230" s="65"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-48</v>
      </c>
      <c r="F231" s="253">
        <f>VLOOKUP(C231,Blad1!$A:$C,3,0)</f>
        <v>0</v>
      </c>
      <c r="G231" s="65"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-49</v>
      </c>
      <c r="F232" s="253">
        <f>VLOOKUP(C232,Blad1!$A:$C,3,0)</f>
        <v>0</v>
      </c>
      <c r="G232" s="65"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-50</v>
      </c>
      <c r="F233" s="253">
        <f>VLOOKUP(C233,Blad1!$A:$C,3,0)</f>
        <v>0</v>
      </c>
      <c r="G233" s="65"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-51</v>
      </c>
      <c r="F234" s="253">
        <f>VLOOKUP(C234,Blad1!$A:$C,3,0)</f>
        <v>0</v>
      </c>
      <c r="G234" s="65"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-52</v>
      </c>
      <c r="F235" s="253">
        <f>VLOOKUP(C235,Blad1!$A:$C,3,0)</f>
        <v>0</v>
      </c>
      <c r="G235" s="65"/>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-53</v>
      </c>
      <c r="F236" s="253">
        <f>VLOOKUP(C236,Blad1!$A:$C,3,0)</f>
        <v>0</v>
      </c>
      <c r="G236" s="65"/>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-54</v>
      </c>
      <c r="F237" s="253">
        <f>VLOOKUP(C237,Blad1!$A:$C,3,0)</f>
        <v>0</v>
      </c>
      <c r="G237" s="65"/>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F238" s="253">
        <f>VLOOKUP(C238,Blad1!$A:$C,3,0)</f>
        <v>121</v>
      </c>
      <c r="G238" s="65"/>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8"/>
        <v>0</v>
      </c>
      <c r="B239" s="5">
        <f t="shared" si="69"/>
        <v>0</v>
      </c>
      <c r="F239" s="253">
        <f>VLOOKUP(C239,Blad1!$A:$C,3,0)</f>
        <v>121</v>
      </c>
      <c r="G239" s="65"/>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8"/>
        <v>0</v>
      </c>
      <c r="B240" s="5">
        <f t="shared" si="69"/>
        <v>0</v>
      </c>
      <c r="F240" s="253">
        <f>VLOOKUP(C240,Blad1!$A:$C,3,0)</f>
        <v>121</v>
      </c>
      <c r="G240" s="65"/>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8"/>
        <v>0</v>
      </c>
      <c r="B241" s="5">
        <f t="shared" si="69"/>
        <v>0</v>
      </c>
      <c r="F241" s="253">
        <f>VLOOKUP(C241,Blad1!$A:$C,3,0)</f>
        <v>121</v>
      </c>
      <c r="G241" s="65"/>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8"/>
        <v>0</v>
      </c>
      <c r="B242" s="5">
        <f t="shared" si="69"/>
        <v>0</v>
      </c>
      <c r="F242" s="253">
        <f>VLOOKUP(C242,Blad1!$A:$C,3,0)</f>
        <v>121</v>
      </c>
      <c r="G242" s="65"/>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8"/>
        <v>0</v>
      </c>
      <c r="B243" s="5">
        <f t="shared" si="69"/>
        <v>0</v>
      </c>
      <c r="F243" s="253">
        <f>VLOOKUP(C243,Blad1!$A:$C,3,0)</f>
        <v>121</v>
      </c>
      <c r="G243" s="65"/>
      <c r="I243" s="54"/>
      <c r="P243" s="3" t="str">
        <f>IF(O243="Plus",$K243,IF(O243="Basis",$K243-SUM(P$8:P242),IF(O243="Breedte",$K243-SUM(P$8:P242),IF(O242="Breedte",1-SUM(P$8:P242)," "))))</f>
        <v xml:space="preserve"> </v>
      </c>
      <c r="Q243" s="57" t="str">
        <f t="shared" si="86"/>
        <v/>
      </c>
    </row>
    <row r="244" spans="1:17" ht="12" customHeight="1" x14ac:dyDescent="0.15">
      <c r="A244" s="5">
        <f t="shared" si="68"/>
        <v>0</v>
      </c>
      <c r="B244" s="5">
        <f t="shared" si="69"/>
        <v>0</v>
      </c>
      <c r="F244" s="253">
        <f>VLOOKUP(C244,Blad1!$A:$C,3,0)</f>
        <v>121</v>
      </c>
      <c r="G244" s="65"/>
      <c r="I244" s="54"/>
      <c r="P244" s="3" t="str">
        <f>IF(O244="Plus",$K244,IF(O244="Basis",$K244-SUM(P$8:P243),IF(O244="Breedte",$K244-SUM(P$8:P243),IF(O243="Breedte",1-SUM(P$8:P243)," "))))</f>
        <v xml:space="preserve"> </v>
      </c>
      <c r="Q244" s="57" t="str">
        <f t="shared" si="86"/>
        <v/>
      </c>
    </row>
    <row r="245" spans="1:17" ht="12" customHeight="1" x14ac:dyDescent="0.15">
      <c r="A245" s="5">
        <f t="shared" si="68"/>
        <v>0</v>
      </c>
      <c r="B245" s="5">
        <f t="shared" si="69"/>
        <v>0</v>
      </c>
      <c r="F245" s="253">
        <f>VLOOKUP(C245,Blad1!$A:$C,3,0)</f>
        <v>121</v>
      </c>
      <c r="I245" s="54"/>
      <c r="P245" s="3" t="str">
        <f>IF(O245="Plus",$K245,IF(O245="Basis",$K245-SUM(P$8:P244),IF(O245="Breedte",$K245-SUM(P$8:P244),IF(O244="Breedte",1-SUM(P$8:P244)," "))))</f>
        <v xml:space="preserve"> </v>
      </c>
      <c r="Q245" s="57" t="str">
        <f t="shared" si="86"/>
        <v/>
      </c>
    </row>
    <row r="246" spans="1:17" ht="12" customHeight="1" x14ac:dyDescent="0.15">
      <c r="A246" s="5">
        <f t="shared" si="68"/>
        <v>0</v>
      </c>
      <c r="B246" s="5">
        <f t="shared" si="69"/>
        <v>0</v>
      </c>
      <c r="F246" s="253">
        <f>VLOOKUP(C246,Blad1!$A:$C,3,0)</f>
        <v>121</v>
      </c>
      <c r="I246" s="54"/>
      <c r="P246" s="3" t="str">
        <f>IF(O246="Plus",$K246,IF(O246="Basis",$K246-SUM(P$8:P245),IF(O246="Breedte",$K246-SUM(P$8:P245),IF(O245="Breedte",1-SUM(P$8:P245)," "))))</f>
        <v xml:space="preserve"> </v>
      </c>
      <c r="Q246" s="57" t="str">
        <f t="shared" si="86"/>
        <v/>
      </c>
    </row>
    <row r="247" spans="1:17" ht="12" customHeight="1" x14ac:dyDescent="0.15">
      <c r="A247" s="5">
        <f t="shared" si="68"/>
        <v>0</v>
      </c>
      <c r="B247" s="5">
        <f t="shared" si="69"/>
        <v>0</v>
      </c>
      <c r="F247" s="253">
        <f>VLOOKUP(C247,Blad1!$A:$C,3,0)</f>
        <v>121</v>
      </c>
      <c r="I247" s="54"/>
      <c r="P247" s="3" t="str">
        <f>IF(O247="Plus",$K247,IF(O247="Basis",$K247-SUM(P$8:P246),IF(O247="Breedte",$K247-SUM(P$8:P246),IF(O246="Breedte",1-SUM(P$8:P246)," "))))</f>
        <v xml:space="preserve"> </v>
      </c>
      <c r="Q247" s="57" t="str">
        <f t="shared" si="86"/>
        <v/>
      </c>
    </row>
    <row r="248" spans="1:17" ht="12" customHeight="1" x14ac:dyDescent="0.15">
      <c r="A248" s="5">
        <f t="shared" si="68"/>
        <v>0</v>
      </c>
      <c r="B248" s="5">
        <f t="shared" si="69"/>
        <v>0</v>
      </c>
      <c r="F248" s="253">
        <f>VLOOKUP(C248,Blad1!$A:$C,3,0)</f>
        <v>121</v>
      </c>
      <c r="I248" s="54"/>
      <c r="P248" s="3" t="str">
        <f>IF(O248="Plus",$K248,IF(O248="Basis",$K248-SUM(P$8:P247),IF(O248="Breedte",$K248-SUM(P$8:P247),IF(O247="Breedte",1-SUM(P$8:P247)," "))))</f>
        <v xml:space="preserve"> </v>
      </c>
      <c r="Q248" s="57" t="str">
        <f t="shared" si="86"/>
        <v/>
      </c>
    </row>
    <row r="249" spans="1:17" ht="12" customHeight="1" x14ac:dyDescent="0.15">
      <c r="A249" s="5">
        <f t="shared" si="68"/>
        <v>0</v>
      </c>
      <c r="B249" s="5">
        <f t="shared" si="69"/>
        <v>0</v>
      </c>
      <c r="F249" s="253">
        <f>VLOOKUP(C249,Blad1!$A:$C,3,0)</f>
        <v>121</v>
      </c>
      <c r="I249" s="54"/>
      <c r="P249" s="3" t="str">
        <f>IF(O249="Plus",$K249,IF(O249="Basis",$K249-SUM(P$8:P248),IF(O249="Breedte",$K249-SUM(P$8:P248),IF(O248="Breedte",1-SUM(P$8:P248)," "))))</f>
        <v xml:space="preserve"> </v>
      </c>
      <c r="Q249" s="57" t="str">
        <f t="shared" si="86"/>
        <v/>
      </c>
    </row>
    <row r="250" spans="1:17" ht="12" customHeight="1" x14ac:dyDescent="0.15">
      <c r="A250" s="5">
        <f t="shared" si="68"/>
        <v>0</v>
      </c>
      <c r="B250" s="5">
        <f t="shared" si="69"/>
        <v>0</v>
      </c>
      <c r="F250" s="253">
        <f>VLOOKUP(C250,Blad1!$A:$C,3,0)</f>
        <v>121</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F251" s="253">
        <f>VLOOKUP(C251,Blad1!$A:$C,3,0)</f>
        <v>121</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F252" s="253">
        <f>VLOOKUP(C252,Blad1!$A:$C,3,0)</f>
        <v>121</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F253" s="253">
        <f>VLOOKUP(C253,Blad1!$A:$C,3,0)</f>
        <v>121</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F254" s="253">
        <f>VLOOKUP(C254,Blad1!$A:$C,3,0)</f>
        <v>121</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F255" s="253">
        <f>VLOOKUP(C255,Blad1!$A:$C,3,0)</f>
        <v>121</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F256" s="253">
        <f>VLOOKUP(C256,Blad1!$A:$C,3,0)</f>
        <v>121</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F257" s="253">
        <f>VLOOKUP(C257,Blad1!$A:$C,3,0)</f>
        <v>121</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F258" s="253">
        <f>VLOOKUP(C258,Blad1!$A:$C,3,0)</f>
        <v>121</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F259" s="253">
        <f>VLOOKUP(C259,Blad1!$A:$C,3,0)</f>
        <v>121</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F260" s="253">
        <f>VLOOKUP(C260,Blad1!$A:$C,3,0)</f>
        <v>121</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F261" s="253">
        <f>VLOOKUP(C261,Blad1!$A:$C,3,0)</f>
        <v>121</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F262" s="253">
        <f>VLOOKUP(C262,Blad1!$A:$C,3,0)</f>
        <v>121</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F263" s="253">
        <f>VLOOKUP(C263,Blad1!$A:$C,3,0)</f>
        <v>121</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F264" s="253">
        <f>VLOOKUP(C264,Blad1!$A:$C,3,0)</f>
        <v>121</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F265" s="253">
        <f>VLOOKUP(C265,Blad1!$A:$C,3,0)</f>
        <v>121</v>
      </c>
      <c r="P265" s="3" t="str">
        <f>IF(O265="Plus",$K265,IF(O265="Basis",$K265-SUM(P$8:P264),IF(O265="Breedte",$K265-SUM(P$8:P264),IF(O264="Breedte",1-SUM(P$8:P264)," "))))</f>
        <v xml:space="preserve"> </v>
      </c>
      <c r="Q265" s="57" t="str">
        <f t="shared" ref="Q265:Q275" si="89">IF(L264="plus",CONCATENATE(E265,", "),IF(L264="basis",IF(E265=0,"",CONCATENATE(E265,", ")),CONCATENATE(Q264,IF(E265=0,"",CONCATENATE(E265,", ")))))</f>
        <v/>
      </c>
    </row>
    <row r="266" spans="1:17" ht="12" customHeight="1" x14ac:dyDescent="0.15">
      <c r="A266" s="5">
        <f t="shared" si="87"/>
        <v>0</v>
      </c>
      <c r="B266" s="5">
        <f t="shared" si="88"/>
        <v>0</v>
      </c>
      <c r="F266" s="253">
        <f>VLOOKUP(C266,Blad1!$A:$C,3,0)</f>
        <v>121</v>
      </c>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F267" s="253">
        <f>VLOOKUP(C267,Blad1!$A:$C,3,0)</f>
        <v>121</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F268" s="253">
        <f>VLOOKUP(C268,Blad1!$A:$C,3,0)</f>
        <v>121</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F269" s="253">
        <f>VLOOKUP(C269,Blad1!$A:$C,3,0)</f>
        <v>121</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F270" s="253">
        <f>VLOOKUP(C270,Blad1!$A:$C,3,0)</f>
        <v>121</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F271" s="253">
        <f>VLOOKUP(C271,Blad1!$A:$C,3,0)</f>
        <v>121</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F272" s="253">
        <f>VLOOKUP(C272,Blad1!$A:$C,3,0)</f>
        <v>121</v>
      </c>
      <c r="Q272" s="57" t="str">
        <f t="shared" si="89"/>
        <v/>
      </c>
    </row>
    <row r="273" spans="6:17" ht="12" customHeight="1" x14ac:dyDescent="0.15">
      <c r="F273" s="253">
        <f>VLOOKUP(C273,Blad1!$A:$C,3,0)</f>
        <v>121</v>
      </c>
      <c r="Q273" s="57" t="str">
        <f t="shared" si="89"/>
        <v/>
      </c>
    </row>
    <row r="274" spans="6:17" ht="12" customHeight="1" x14ac:dyDescent="0.15">
      <c r="F274" s="253">
        <f>VLOOKUP(C274,Blad1!$A:$C,3,0)</f>
        <v>121</v>
      </c>
      <c r="Q274" s="57" t="str">
        <f t="shared" si="89"/>
        <v/>
      </c>
    </row>
    <row r="275" spans="6:17" ht="12" customHeight="1" x14ac:dyDescent="0.15">
      <c r="F275" s="253">
        <f>VLOOKUP(C275,Blad1!$A:$C,3,0)</f>
        <v>121</v>
      </c>
      <c r="Q275" s="57" t="str">
        <f t="shared" si="89"/>
        <v/>
      </c>
    </row>
    <row r="276" spans="6:17" ht="12" customHeight="1" x14ac:dyDescent="0.15">
      <c r="F276" s="253">
        <f>VLOOKUP(C276,Blad1!$A:$C,3,0)</f>
        <v>121</v>
      </c>
    </row>
    <row r="277" spans="6:17" ht="12" customHeight="1" x14ac:dyDescent="0.15">
      <c r="F277" s="253">
        <f>VLOOKUP(C277,Blad1!$A:$C,3,0)</f>
        <v>121</v>
      </c>
    </row>
    <row r="278" spans="6:17" ht="12" customHeight="1" x14ac:dyDescent="0.15">
      <c r="F278" s="253">
        <f>VLOOKUP(C278,Blad1!$A:$C,3,0)</f>
        <v>121</v>
      </c>
    </row>
    <row r="279" spans="6:17" ht="12" customHeight="1" x14ac:dyDescent="0.15">
      <c r="F279" s="253">
        <f>VLOOKUP(C279,Blad1!$A:$C,3,0)</f>
        <v>121</v>
      </c>
    </row>
    <row r="280" spans="6:17" ht="12" customHeight="1" x14ac:dyDescent="0.15">
      <c r="F280" s="253">
        <f>VLOOKUP(C280,Blad1!$A:$C,3,0)</f>
        <v>121</v>
      </c>
    </row>
    <row r="281" spans="6:17" ht="12" customHeight="1" x14ac:dyDescent="0.15">
      <c r="F281" s="253">
        <f>VLOOKUP(C281,Blad1!$A:$C,3,0)</f>
        <v>121</v>
      </c>
    </row>
    <row r="282" spans="6:17" ht="12" customHeight="1" x14ac:dyDescent="0.15">
      <c r="F282" s="253">
        <f>VLOOKUP(C282,Blad1!$A:$C,3,0)</f>
        <v>121</v>
      </c>
    </row>
    <row r="283" spans="6:17" ht="12" customHeight="1" x14ac:dyDescent="0.15">
      <c r="F283" s="253">
        <f>VLOOKUP(C283,Blad1!$A:$C,3,0)</f>
        <v>121</v>
      </c>
    </row>
    <row r="284" spans="6:17" ht="12" customHeight="1" x14ac:dyDescent="0.15">
      <c r="F284" s="253">
        <f>VLOOKUP(C284,Blad1!$A:$C,3,0)</f>
        <v>121</v>
      </c>
    </row>
    <row r="285" spans="6:17" ht="12" customHeight="1" x14ac:dyDescent="0.15">
      <c r="F285" s="253">
        <f>VLOOKUP(C285,Blad1!$A:$C,3,0)</f>
        <v>121</v>
      </c>
    </row>
    <row r="286" spans="6:17" ht="12" customHeight="1" x14ac:dyDescent="0.15">
      <c r="F286" s="253">
        <f>VLOOKUP(C286,Blad1!$A:$C,3,0)</f>
        <v>121</v>
      </c>
    </row>
    <row r="287" spans="6:17" ht="12" customHeight="1" x14ac:dyDescent="0.15">
      <c r="F287" s="253">
        <f>VLOOKUP(C287,Blad1!$A:$C,3,0)</f>
        <v>121</v>
      </c>
    </row>
    <row r="288" spans="6:17" ht="12" customHeight="1" x14ac:dyDescent="0.15">
      <c r="F288" s="253">
        <f>VLOOKUP(C288,Blad1!$A:$C,3,0)</f>
        <v>121</v>
      </c>
    </row>
    <row r="289" spans="6:6" ht="12" customHeight="1" x14ac:dyDescent="0.15">
      <c r="F289" s="253">
        <f>VLOOKUP(C289,Blad1!$A:$C,3,0)</f>
        <v>121</v>
      </c>
    </row>
    <row r="290" spans="6:6" ht="12" customHeight="1" x14ac:dyDescent="0.15">
      <c r="F290" s="253">
        <f>VLOOKUP(C290,Blad1!$A:$C,3,0)</f>
        <v>121</v>
      </c>
    </row>
    <row r="291" spans="6:6" ht="12" customHeight="1" x14ac:dyDescent="0.15">
      <c r="F291" s="253">
        <f>VLOOKUP(C291,Blad1!$A:$C,3,0)</f>
        <v>121</v>
      </c>
    </row>
    <row r="292" spans="6:6" ht="12" customHeight="1" x14ac:dyDescent="0.15">
      <c r="F292" s="253">
        <f>VLOOKUP(C292,Blad1!$A:$C,3,0)</f>
        <v>121</v>
      </c>
    </row>
    <row r="293" spans="6:6" ht="12" customHeight="1" x14ac:dyDescent="0.15">
      <c r="F293" s="253">
        <f>VLOOKUP(C293,Blad1!$A:$C,3,0)</f>
        <v>121</v>
      </c>
    </row>
    <row r="294" spans="6:6" ht="12" customHeight="1" x14ac:dyDescent="0.15">
      <c r="F294" s="253">
        <f>VLOOKUP(C294,Blad1!$A:$C,3,0)</f>
        <v>121</v>
      </c>
    </row>
    <row r="295" spans="6:6" ht="12" customHeight="1" x14ac:dyDescent="0.15">
      <c r="F295" s="253">
        <f>VLOOKUP(C295,Blad1!$A:$C,3,0)</f>
        <v>121</v>
      </c>
    </row>
    <row r="296" spans="6:6" ht="12" customHeight="1" x14ac:dyDescent="0.15">
      <c r="F296" s="253">
        <f>VLOOKUP(C296,Blad1!$A:$C,3,0)</f>
        <v>121</v>
      </c>
    </row>
    <row r="297" spans="6:6" ht="12" customHeight="1" x14ac:dyDescent="0.15">
      <c r="F297" s="253">
        <f>VLOOKUP(C297,Blad1!$A:$C,3,0)</f>
        <v>121</v>
      </c>
    </row>
    <row r="298" spans="6:6" ht="12" customHeight="1" x14ac:dyDescent="0.15">
      <c r="F298" s="253">
        <f>VLOOKUP(C298,Blad1!$A:$C,3,0)</f>
        <v>121</v>
      </c>
    </row>
    <row r="299" spans="6:6" ht="12" customHeight="1" x14ac:dyDescent="0.15">
      <c r="F299" s="253">
        <f>VLOOKUP(C299,Blad1!$A:$C,3,0)</f>
        <v>121</v>
      </c>
    </row>
    <row r="300" spans="6:6" ht="12" customHeight="1" x14ac:dyDescent="0.15">
      <c r="F300" s="253">
        <f>VLOOKUP(C300,Blad1!$A:$C,3,0)</f>
        <v>121</v>
      </c>
    </row>
    <row r="301" spans="6:6" ht="12" customHeight="1" x14ac:dyDescent="0.15">
      <c r="F301" s="253">
        <f>VLOOKUP(C301,Blad1!$A:$C,3,0)</f>
        <v>121</v>
      </c>
    </row>
    <row r="302" spans="6:6" ht="12" customHeight="1" x14ac:dyDescent="0.15">
      <c r="F302" s="253">
        <f>VLOOKUP(C302,Blad1!$A:$C,3,0)</f>
        <v>121</v>
      </c>
    </row>
    <row r="303" spans="6:6" ht="12" customHeight="1" x14ac:dyDescent="0.15">
      <c r="F303" s="253">
        <f>VLOOKUP(C303,Blad1!$A:$C,3,0)</f>
        <v>121</v>
      </c>
    </row>
    <row r="304" spans="6:6" ht="12" customHeight="1" x14ac:dyDescent="0.15">
      <c r="F304" s="253">
        <f>VLOOKUP(C304,Blad1!$A:$C,3,0)</f>
        <v>121</v>
      </c>
    </row>
    <row r="305" spans="6:6" ht="12" customHeight="1" x14ac:dyDescent="0.15">
      <c r="F305" s="253">
        <f>VLOOKUP(C305,Blad1!$A:$C,3,0)</f>
        <v>121</v>
      </c>
    </row>
    <row r="306" spans="6:6" ht="12" customHeight="1" x14ac:dyDescent="0.15">
      <c r="F306" s="253">
        <f>VLOOKUP(C306,Blad1!$A:$C,3,0)</f>
        <v>121</v>
      </c>
    </row>
    <row r="307" spans="6:6" ht="12" customHeight="1" x14ac:dyDescent="0.15">
      <c r="F307" s="253">
        <f>VLOOKUP(C307,Blad1!$A:$C,3,0)</f>
        <v>121</v>
      </c>
    </row>
    <row r="308" spans="6:6" ht="12" customHeight="1" x14ac:dyDescent="0.15">
      <c r="F308" s="253">
        <f>VLOOKUP(C308,Blad1!$A:$C,3,0)</f>
        <v>121</v>
      </c>
    </row>
    <row r="309" spans="6:6" ht="12" customHeight="1" x14ac:dyDescent="0.15">
      <c r="F309" s="253">
        <f>VLOOKUP(C309,Blad1!$A:$C,3,0)</f>
        <v>121</v>
      </c>
    </row>
    <row r="310" spans="6:6" ht="12" customHeight="1" x14ac:dyDescent="0.15">
      <c r="F310" s="253">
        <f>VLOOKUP(C310,Blad1!$A:$C,3,0)</f>
        <v>121</v>
      </c>
    </row>
    <row r="311" spans="6:6" ht="12" customHeight="1" x14ac:dyDescent="0.15">
      <c r="F311" s="253">
        <f>VLOOKUP(C311,Blad1!$A:$C,3,0)</f>
        <v>121</v>
      </c>
    </row>
    <row r="312" spans="6:6" ht="12" customHeight="1" x14ac:dyDescent="0.15">
      <c r="F312" s="253">
        <f>VLOOKUP(C312,Blad1!$A:$C,3,0)</f>
        <v>121</v>
      </c>
    </row>
    <row r="313" spans="6:6" ht="12" customHeight="1" x14ac:dyDescent="0.15">
      <c r="F313" s="253">
        <f>VLOOKUP(C313,Blad1!$A:$C,3,0)</f>
        <v>121</v>
      </c>
    </row>
    <row r="314" spans="6:6" ht="12" customHeight="1" x14ac:dyDescent="0.15">
      <c r="F314" s="253">
        <f>VLOOKUP(C314,Blad1!$A:$C,3,0)</f>
        <v>121</v>
      </c>
    </row>
    <row r="315" spans="6:6" ht="12" customHeight="1" x14ac:dyDescent="0.15">
      <c r="F315" s="253">
        <f>VLOOKUP(C315,Blad1!$A:$C,3,0)</f>
        <v>121</v>
      </c>
    </row>
    <row r="316" spans="6:6" ht="12" customHeight="1" x14ac:dyDescent="0.15">
      <c r="F316" s="253">
        <f>VLOOKUP(C316,Blad1!$A:$C,3,0)</f>
        <v>121</v>
      </c>
    </row>
    <row r="317" spans="6:6" ht="12" customHeight="1" x14ac:dyDescent="0.15">
      <c r="F317" s="253">
        <f>VLOOKUP(C317,Blad1!$A:$C,3,0)</f>
        <v>121</v>
      </c>
    </row>
    <row r="318" spans="6:6" ht="12" customHeight="1" x14ac:dyDescent="0.15">
      <c r="F318" s="253">
        <f>VLOOKUP(C318,Blad1!$A:$C,3,0)</f>
        <v>121</v>
      </c>
    </row>
    <row r="319" spans="6:6" ht="12" customHeight="1" x14ac:dyDescent="0.15">
      <c r="F319" s="253">
        <f>VLOOKUP(C319,Blad1!$A:$C,3,0)</f>
        <v>121</v>
      </c>
    </row>
    <row r="320" spans="6:6" ht="12" customHeight="1" x14ac:dyDescent="0.15">
      <c r="F320" s="253">
        <f>VLOOKUP(C320,Blad1!$A:$C,3,0)</f>
        <v>121</v>
      </c>
    </row>
    <row r="321" spans="6:6" ht="12" customHeight="1" x14ac:dyDescent="0.15">
      <c r="F321" s="253">
        <f>VLOOKUP(C321,Blad1!$A:$C,3,0)</f>
        <v>121</v>
      </c>
    </row>
    <row r="322" spans="6:6" ht="12" customHeight="1" x14ac:dyDescent="0.15">
      <c r="F322" s="253">
        <f>VLOOKUP(C322,Blad1!$A:$C,3,0)</f>
        <v>121</v>
      </c>
    </row>
    <row r="323" spans="6:6" ht="12" customHeight="1" x14ac:dyDescent="0.15">
      <c r="F323" s="253">
        <f>VLOOKUP(C323,Blad1!$A:$C,3,0)</f>
        <v>121</v>
      </c>
    </row>
    <row r="324" spans="6:6" ht="12" customHeight="1" x14ac:dyDescent="0.15">
      <c r="F324" s="253">
        <f>VLOOKUP(C324,Blad1!$A:$C,3,0)</f>
        <v>121</v>
      </c>
    </row>
    <row r="325" spans="6:6" ht="12" customHeight="1" x14ac:dyDescent="0.15">
      <c r="F325" s="253">
        <f>VLOOKUP(C325,Blad1!$A:$C,3,0)</f>
        <v>121</v>
      </c>
    </row>
    <row r="326" spans="6:6" ht="12" customHeight="1" x14ac:dyDescent="0.15">
      <c r="F326" s="253">
        <f>VLOOKUP(C326,Blad1!$A:$C,3,0)</f>
        <v>121</v>
      </c>
    </row>
    <row r="327" spans="6:6" ht="12" customHeight="1" x14ac:dyDescent="0.15">
      <c r="F327" s="253">
        <f>VLOOKUP(C327,Blad1!$A:$C,3,0)</f>
        <v>121</v>
      </c>
    </row>
    <row r="328" spans="6:6" ht="12" customHeight="1" x14ac:dyDescent="0.15">
      <c r="F328" s="253">
        <f>VLOOKUP(C328,Blad1!$A:$C,3,0)</f>
        <v>121</v>
      </c>
    </row>
    <row r="329" spans="6:6" ht="12" customHeight="1" x14ac:dyDescent="0.15">
      <c r="F329" s="253">
        <f>VLOOKUP(C329,Blad1!$A:$C,3,0)</f>
        <v>121</v>
      </c>
    </row>
    <row r="330" spans="6:6" ht="12" customHeight="1" x14ac:dyDescent="0.15">
      <c r="F330" s="253">
        <f>VLOOKUP(C330,Blad1!$A:$C,3,0)</f>
        <v>121</v>
      </c>
    </row>
    <row r="331" spans="6:6" ht="12" customHeight="1" x14ac:dyDescent="0.15">
      <c r="F331" s="253">
        <f>VLOOKUP(C331,Blad1!$A:$C,3,0)</f>
        <v>121</v>
      </c>
    </row>
    <row r="332" spans="6:6" ht="12" customHeight="1" x14ac:dyDescent="0.15">
      <c r="F332" s="253">
        <f>VLOOKUP(C332,Blad1!$A:$C,3,0)</f>
        <v>121</v>
      </c>
    </row>
    <row r="333" spans="6:6" ht="12" customHeight="1" x14ac:dyDescent="0.15">
      <c r="F333" s="253">
        <f>VLOOKUP(C333,Blad1!$A:$C,3,0)</f>
        <v>121</v>
      </c>
    </row>
    <row r="334" spans="6:6" ht="12" customHeight="1" x14ac:dyDescent="0.15">
      <c r="F334" s="253">
        <f>VLOOKUP(C334,Blad1!$A:$C,3,0)</f>
        <v>121</v>
      </c>
    </row>
    <row r="335" spans="6:6" ht="12" customHeight="1" x14ac:dyDescent="0.15">
      <c r="F335" s="253">
        <f>VLOOKUP(C335,Blad1!$A:$C,3,0)</f>
        <v>121</v>
      </c>
    </row>
    <row r="336" spans="6:6" ht="12" customHeight="1" x14ac:dyDescent="0.15">
      <c r="F336" s="253">
        <f>VLOOKUP(C336,Blad1!$A:$C,3,0)</f>
        <v>121</v>
      </c>
    </row>
    <row r="337" spans="6:6" ht="12" customHeight="1" x14ac:dyDescent="0.15">
      <c r="F337" s="253">
        <f>VLOOKUP(C337,Blad1!$A:$C,3,0)</f>
        <v>121</v>
      </c>
    </row>
    <row r="338" spans="6:6" ht="12" customHeight="1" x14ac:dyDescent="0.15">
      <c r="F338" s="253">
        <f>VLOOKUP(C338,Blad1!$A:$C,3,0)</f>
        <v>121</v>
      </c>
    </row>
    <row r="339" spans="6:6" ht="12" customHeight="1" x14ac:dyDescent="0.15">
      <c r="F339" s="253">
        <f>VLOOKUP(C339,Blad1!$A:$C,3,0)</f>
        <v>121</v>
      </c>
    </row>
    <row r="340" spans="6:6" ht="12" customHeight="1" x14ac:dyDescent="0.15">
      <c r="F340" s="253">
        <f>VLOOKUP(C340,Blad1!$A:$C,3,0)</f>
        <v>121</v>
      </c>
    </row>
    <row r="341" spans="6:6" ht="12" customHeight="1" x14ac:dyDescent="0.15">
      <c r="F341" s="253">
        <f>VLOOKUP(C341,Blad1!$A:$C,3,0)</f>
        <v>121</v>
      </c>
    </row>
    <row r="342" spans="6:6" ht="12" customHeight="1" x14ac:dyDescent="0.15">
      <c r="F342" s="253">
        <f>VLOOKUP(C342,Blad1!$A:$C,3,0)</f>
        <v>121</v>
      </c>
    </row>
    <row r="343" spans="6:6" ht="12" customHeight="1" x14ac:dyDescent="0.15">
      <c r="F343" s="253">
        <f>VLOOKUP(C343,Blad1!$A:$C,3,0)</f>
        <v>121</v>
      </c>
    </row>
    <row r="344" spans="6:6" ht="12" customHeight="1" x14ac:dyDescent="0.15">
      <c r="F344" s="253">
        <f>VLOOKUP(C344,Blad1!$A:$C,3,0)</f>
        <v>121</v>
      </c>
    </row>
    <row r="345" spans="6:6" ht="12" customHeight="1" x14ac:dyDescent="0.15">
      <c r="F345" s="253">
        <f>VLOOKUP(C345,Blad1!$A:$C,3,0)</f>
        <v>121</v>
      </c>
    </row>
    <row r="346" spans="6:6" ht="12" customHeight="1" x14ac:dyDescent="0.15">
      <c r="F346" s="253">
        <f>VLOOKUP(C346,Blad1!$A:$C,3,0)</f>
        <v>121</v>
      </c>
    </row>
    <row r="347" spans="6:6" ht="12" customHeight="1" x14ac:dyDescent="0.15">
      <c r="F347" s="253">
        <f>VLOOKUP(C347,Blad1!$A:$C,3,0)</f>
        <v>121</v>
      </c>
    </row>
    <row r="348" spans="6:6" ht="12" customHeight="1" x14ac:dyDescent="0.15">
      <c r="F348" s="253">
        <f>VLOOKUP(C348,Blad1!$A:$C,3,0)</f>
        <v>121</v>
      </c>
    </row>
    <row r="349" spans="6:6" ht="12" customHeight="1" x14ac:dyDescent="0.15">
      <c r="F349" s="253">
        <f>VLOOKUP(C349,Blad1!$A:$C,3,0)</f>
        <v>121</v>
      </c>
    </row>
    <row r="350" spans="6:6" ht="12" customHeight="1" x14ac:dyDescent="0.15">
      <c r="F350" s="253">
        <f>VLOOKUP(C350,Blad1!$A:$C,3,0)</f>
        <v>121</v>
      </c>
    </row>
    <row r="351" spans="6:6" ht="12" customHeight="1" x14ac:dyDescent="0.15">
      <c r="F351" s="253">
        <f>VLOOKUP(C351,Blad1!$A:$C,3,0)</f>
        <v>121</v>
      </c>
    </row>
    <row r="352" spans="6:6" ht="12" customHeight="1" x14ac:dyDescent="0.15">
      <c r="F352" s="253">
        <f>VLOOKUP(C352,Blad1!$A:$C,3,0)</f>
        <v>121</v>
      </c>
    </row>
    <row r="353" spans="6:6" ht="12" customHeight="1" x14ac:dyDescent="0.15">
      <c r="F353" s="253">
        <f>VLOOKUP(C353,Blad1!$A:$C,3,0)</f>
        <v>121</v>
      </c>
    </row>
    <row r="354" spans="6:6" ht="12" customHeight="1" x14ac:dyDescent="0.15">
      <c r="F354" s="253">
        <f>VLOOKUP(C354,Blad1!$A:$C,3,0)</f>
        <v>121</v>
      </c>
    </row>
    <row r="355" spans="6:6" ht="12" customHeight="1" x14ac:dyDescent="0.15">
      <c r="F355" s="253">
        <f>VLOOKUP(C355,Blad1!$A:$C,3,0)</f>
        <v>121</v>
      </c>
    </row>
    <row r="356" spans="6:6" ht="12" customHeight="1" x14ac:dyDescent="0.15">
      <c r="F356" s="253">
        <f>VLOOKUP(C356,Blad1!$A:$C,3,0)</f>
        <v>121</v>
      </c>
    </row>
    <row r="357" spans="6:6" ht="12" customHeight="1" x14ac:dyDescent="0.15">
      <c r="F357" s="253">
        <f>VLOOKUP(C357,Blad1!$A:$C,3,0)</f>
        <v>121</v>
      </c>
    </row>
    <row r="358" spans="6:6" ht="12" customHeight="1" x14ac:dyDescent="0.15">
      <c r="F358" s="253">
        <f>VLOOKUP(C358,Blad1!$A:$C,3,0)</f>
        <v>121</v>
      </c>
    </row>
    <row r="359" spans="6:6" ht="12" customHeight="1" x14ac:dyDescent="0.15">
      <c r="F359" s="253">
        <f>VLOOKUP(C359,Blad1!$A:$C,3,0)</f>
        <v>121</v>
      </c>
    </row>
    <row r="360" spans="6:6" ht="12" customHeight="1" x14ac:dyDescent="0.15">
      <c r="F360" s="253">
        <f>VLOOKUP(C360,Blad1!$A:$C,3,0)</f>
        <v>121</v>
      </c>
    </row>
    <row r="361" spans="6:6" ht="12" customHeight="1" x14ac:dyDescent="0.15">
      <c r="F361" s="253">
        <f>VLOOKUP(C361,Blad1!$A:$C,3,0)</f>
        <v>121</v>
      </c>
    </row>
    <row r="362" spans="6:6" ht="12" customHeight="1" x14ac:dyDescent="0.15">
      <c r="F362" s="253">
        <f>VLOOKUP(C362,Blad1!$A:$C,3,0)</f>
        <v>121</v>
      </c>
    </row>
    <row r="363" spans="6:6" ht="12" customHeight="1" x14ac:dyDescent="0.15">
      <c r="F363" s="253">
        <f>VLOOKUP(C363,Blad1!$A:$C,3,0)</f>
        <v>121</v>
      </c>
    </row>
    <row r="364" spans="6:6" ht="12" customHeight="1" x14ac:dyDescent="0.15">
      <c r="F364" s="253">
        <f>VLOOKUP(C364,Blad1!$A:$C,3,0)</f>
        <v>121</v>
      </c>
    </row>
    <row r="365" spans="6:6" ht="12" customHeight="1" x14ac:dyDescent="0.15">
      <c r="F365" s="253">
        <f>VLOOKUP(C365,Blad1!$A:$C,3,0)</f>
        <v>121</v>
      </c>
    </row>
    <row r="366" spans="6:6" ht="12" customHeight="1" x14ac:dyDescent="0.15">
      <c r="F366" s="253">
        <f>VLOOKUP(C366,Blad1!$A:$C,3,0)</f>
        <v>121</v>
      </c>
    </row>
    <row r="367" spans="6:6" ht="12" customHeight="1" x14ac:dyDescent="0.15">
      <c r="F367" s="253">
        <f>VLOOKUP(C367,Blad1!$A:$C,3,0)</f>
        <v>121</v>
      </c>
    </row>
    <row r="368" spans="6:6" ht="12" customHeight="1" x14ac:dyDescent="0.15">
      <c r="F368" s="253">
        <f>VLOOKUP(C368,Blad1!$A:$C,3,0)</f>
        <v>121</v>
      </c>
    </row>
    <row r="369" spans="6:6" ht="12" customHeight="1" x14ac:dyDescent="0.15">
      <c r="F369" s="253">
        <f>VLOOKUP(C369,Blad1!$A:$C,3,0)</f>
        <v>121</v>
      </c>
    </row>
    <row r="370" spans="6:6" ht="12" customHeight="1" x14ac:dyDescent="0.15">
      <c r="F370" s="253">
        <f>VLOOKUP(C370,Blad1!$A:$C,3,0)</f>
        <v>121</v>
      </c>
    </row>
    <row r="371" spans="6:6" ht="12" customHeight="1" x14ac:dyDescent="0.15">
      <c r="F371" s="253">
        <f>VLOOKUP(C371,Blad1!$A:$C,3,0)</f>
        <v>121</v>
      </c>
    </row>
    <row r="372" spans="6:6" ht="12" customHeight="1" x14ac:dyDescent="0.15">
      <c r="F372" s="253">
        <f>VLOOKUP(C372,Blad1!$A:$C,3,0)</f>
        <v>121</v>
      </c>
    </row>
    <row r="373" spans="6:6" ht="12" customHeight="1" x14ac:dyDescent="0.15">
      <c r="F373" s="253">
        <f>VLOOKUP(C373,Blad1!$A:$C,3,0)</f>
        <v>121</v>
      </c>
    </row>
    <row r="374" spans="6:6" ht="12" customHeight="1" x14ac:dyDescent="0.15">
      <c r="F374" s="253">
        <f>VLOOKUP(C374,Blad1!$A:$C,3,0)</f>
        <v>121</v>
      </c>
    </row>
    <row r="375" spans="6:6" ht="12" customHeight="1" x14ac:dyDescent="0.15">
      <c r="F375" s="253">
        <f>VLOOKUP(C375,Blad1!$A:$C,3,0)</f>
        <v>121</v>
      </c>
    </row>
    <row r="376" spans="6:6" ht="12" customHeight="1" x14ac:dyDescent="0.15">
      <c r="F376" s="253">
        <f>VLOOKUP(C376,Blad1!$A:$C,3,0)</f>
        <v>121</v>
      </c>
    </row>
    <row r="377" spans="6:6" ht="12" customHeight="1" x14ac:dyDescent="0.15">
      <c r="F377" s="253">
        <f>VLOOKUP(C377,Blad1!$A:$C,3,0)</f>
        <v>121</v>
      </c>
    </row>
    <row r="378" spans="6:6" ht="12" customHeight="1" x14ac:dyDescent="0.15">
      <c r="F378" s="253">
        <f>VLOOKUP(C378,Blad1!$A:$C,3,0)</f>
        <v>121</v>
      </c>
    </row>
    <row r="379" spans="6:6" ht="12" customHeight="1" x14ac:dyDescent="0.15">
      <c r="F379" s="253">
        <f>VLOOKUP(C379,Blad1!$A:$C,3,0)</f>
        <v>121</v>
      </c>
    </row>
    <row r="380" spans="6:6" ht="12" customHeight="1" x14ac:dyDescent="0.15">
      <c r="F380" s="253">
        <f>VLOOKUP(C380,Blad1!$A:$C,3,0)</f>
        <v>121</v>
      </c>
    </row>
    <row r="381" spans="6:6" ht="12" customHeight="1" x14ac:dyDescent="0.15">
      <c r="F381" s="253">
        <f>VLOOKUP(C381,Blad1!$A:$C,3,0)</f>
        <v>121</v>
      </c>
    </row>
    <row r="382" spans="6:6" ht="12" customHeight="1" x14ac:dyDescent="0.15">
      <c r="F382" s="253">
        <f>VLOOKUP(C382,Blad1!$A:$C,3,0)</f>
        <v>121</v>
      </c>
    </row>
    <row r="383" spans="6:6" ht="12" customHeight="1" x14ac:dyDescent="0.15">
      <c r="F383" s="253">
        <f>VLOOKUP(C383,Blad1!$A:$C,3,0)</f>
        <v>121</v>
      </c>
    </row>
    <row r="384" spans="6:6" ht="12" customHeight="1" x14ac:dyDescent="0.15">
      <c r="F384" s="253">
        <f>VLOOKUP(C384,Blad1!$A:$C,3,0)</f>
        <v>121</v>
      </c>
    </row>
    <row r="385" spans="6:6" ht="12" customHeight="1" x14ac:dyDescent="0.15">
      <c r="F385" s="253">
        <f>VLOOKUP(C385,Blad1!$A:$C,3,0)</f>
        <v>121</v>
      </c>
    </row>
    <row r="386" spans="6:6" ht="12" customHeight="1" x14ac:dyDescent="0.15">
      <c r="F386" s="253">
        <f>VLOOKUP(C386,Blad1!$A:$C,3,0)</f>
        <v>121</v>
      </c>
    </row>
    <row r="387" spans="6:6" ht="12" customHeight="1" x14ac:dyDescent="0.15">
      <c r="F387" s="253">
        <f>VLOOKUP(C387,Blad1!$A:$C,3,0)</f>
        <v>121</v>
      </c>
    </row>
    <row r="388" spans="6:6" ht="12" customHeight="1" x14ac:dyDescent="0.15">
      <c r="F388" s="253">
        <f>VLOOKUP(C388,Blad1!$A:$C,3,0)</f>
        <v>121</v>
      </c>
    </row>
    <row r="389" spans="6:6" ht="12" customHeight="1" x14ac:dyDescent="0.15">
      <c r="F389" s="253">
        <f>VLOOKUP(C389,Blad1!$A:$C,3,0)</f>
        <v>121</v>
      </c>
    </row>
    <row r="390" spans="6:6" ht="12" customHeight="1" x14ac:dyDescent="0.15">
      <c r="F390" s="253">
        <f>VLOOKUP(C390,Blad1!$A:$C,3,0)</f>
        <v>121</v>
      </c>
    </row>
    <row r="391" spans="6:6" ht="12" customHeight="1" x14ac:dyDescent="0.15">
      <c r="F391" s="253">
        <f>VLOOKUP(C391,Blad1!$A:$C,3,0)</f>
        <v>121</v>
      </c>
    </row>
    <row r="392" spans="6:6" ht="12" customHeight="1" x14ac:dyDescent="0.15">
      <c r="F392" s="253">
        <f>VLOOKUP(C392,Blad1!$A:$C,3,0)</f>
        <v>121</v>
      </c>
    </row>
    <row r="393" spans="6:6" ht="12" customHeight="1" x14ac:dyDescent="0.15">
      <c r="F393" s="253">
        <f>VLOOKUP(C393,Blad1!$A:$C,3,0)</f>
        <v>121</v>
      </c>
    </row>
    <row r="394" spans="6:6" ht="12" customHeight="1" x14ac:dyDescent="0.15">
      <c r="F394" s="253">
        <f>VLOOKUP(C394,Blad1!$A:$C,3,0)</f>
        <v>121</v>
      </c>
    </row>
    <row r="395" spans="6:6" ht="12" customHeight="1" x14ac:dyDescent="0.15">
      <c r="F395" s="253">
        <f>VLOOKUP(C395,Blad1!$A:$C,3,0)</f>
        <v>121</v>
      </c>
    </row>
    <row r="396" spans="6:6" ht="12" customHeight="1" x14ac:dyDescent="0.15">
      <c r="F396" s="253">
        <f>VLOOKUP(C396,Blad1!$A:$C,3,0)</f>
        <v>121</v>
      </c>
    </row>
    <row r="397" spans="6:6" ht="12" customHeight="1" x14ac:dyDescent="0.15">
      <c r="F397" s="253">
        <f>VLOOKUP(C397,Blad1!$A:$C,3,0)</f>
        <v>121</v>
      </c>
    </row>
    <row r="398" spans="6:6" ht="12" customHeight="1" x14ac:dyDescent="0.15">
      <c r="F398" s="253">
        <f>VLOOKUP(C398,Blad1!$A:$C,3,0)</f>
        <v>121</v>
      </c>
    </row>
    <row r="399" spans="6:6" ht="12" customHeight="1" x14ac:dyDescent="0.15">
      <c r="F399" s="253">
        <f>VLOOKUP(C399,Blad1!$A:$C,3,0)</f>
        <v>121</v>
      </c>
    </row>
    <row r="400" spans="6:6" ht="12" customHeight="1" x14ac:dyDescent="0.15">
      <c r="F400" s="253">
        <f>VLOOKUP(C400,Blad1!$A:$C,3,0)</f>
        <v>121</v>
      </c>
    </row>
    <row r="401" spans="6:6" ht="12" customHeight="1" x14ac:dyDescent="0.15">
      <c r="F401" s="253">
        <f>VLOOKUP(C401,Blad1!$A:$C,3,0)</f>
        <v>121</v>
      </c>
    </row>
    <row r="402" spans="6:6" ht="12" customHeight="1" x14ac:dyDescent="0.15">
      <c r="F402" s="253">
        <f>VLOOKUP(C402,Blad1!$A:$C,3,0)</f>
        <v>121</v>
      </c>
    </row>
    <row r="403" spans="6:6" ht="12" customHeight="1" x14ac:dyDescent="0.15">
      <c r="F403" s="253">
        <f>VLOOKUP(C403,Blad1!$A:$C,3,0)</f>
        <v>121</v>
      </c>
    </row>
    <row r="404" spans="6:6" ht="12" customHeight="1" x14ac:dyDescent="0.15">
      <c r="F404" s="253">
        <f>VLOOKUP(C404,Blad1!$A:$C,3,0)</f>
        <v>121</v>
      </c>
    </row>
    <row r="405" spans="6:6" ht="12" customHeight="1" x14ac:dyDescent="0.15">
      <c r="F405" s="253">
        <f>VLOOKUP(C405,Blad1!$A:$C,3,0)</f>
        <v>121</v>
      </c>
    </row>
    <row r="406" spans="6:6" ht="12" customHeight="1" x14ac:dyDescent="0.15">
      <c r="F406" s="253">
        <f>VLOOKUP(C406,Blad1!$A:$C,3,0)</f>
        <v>121</v>
      </c>
    </row>
    <row r="407" spans="6:6" ht="12" customHeight="1" x14ac:dyDescent="0.15">
      <c r="F407" s="253">
        <f>VLOOKUP(C407,Blad1!$A:$C,3,0)</f>
        <v>121</v>
      </c>
    </row>
    <row r="408" spans="6:6" ht="12" customHeight="1" x14ac:dyDescent="0.15">
      <c r="F408" s="253">
        <f>VLOOKUP(C408,Blad1!$A:$C,3,0)</f>
        <v>121</v>
      </c>
    </row>
    <row r="409" spans="6:6" ht="12" customHeight="1" x14ac:dyDescent="0.15">
      <c r="F409" s="253">
        <f>VLOOKUP(C409,Blad1!$A:$C,3,0)</f>
        <v>121</v>
      </c>
    </row>
    <row r="410" spans="6:6" ht="12" customHeight="1" x14ac:dyDescent="0.15">
      <c r="F410" s="253">
        <f>VLOOKUP(C410,Blad1!$A:$C,3,0)</f>
        <v>121</v>
      </c>
    </row>
    <row r="411" spans="6:6" ht="12" customHeight="1" x14ac:dyDescent="0.15">
      <c r="F411" s="253">
        <f>VLOOKUP(C411,Blad1!$A:$C,3,0)</f>
        <v>121</v>
      </c>
    </row>
    <row r="412" spans="6:6" ht="12" customHeight="1" x14ac:dyDescent="0.15">
      <c r="F412" s="253">
        <f>VLOOKUP(C412,Blad1!$A:$C,3,0)</f>
        <v>121</v>
      </c>
    </row>
    <row r="413" spans="6:6" ht="12" customHeight="1" x14ac:dyDescent="0.15">
      <c r="F413" s="253">
        <f>VLOOKUP(C413,Blad1!$A:$C,3,0)</f>
        <v>121</v>
      </c>
    </row>
    <row r="414" spans="6:6" ht="12" customHeight="1" x14ac:dyDescent="0.15">
      <c r="F414" s="253">
        <f>VLOOKUP(C414,Blad1!$A:$C,3,0)</f>
        <v>121</v>
      </c>
    </row>
    <row r="415" spans="6:6" ht="12" customHeight="1" x14ac:dyDescent="0.15">
      <c r="F415" s="253">
        <f>VLOOKUP(C415,Blad1!$A:$C,3,0)</f>
        <v>121</v>
      </c>
    </row>
    <row r="416" spans="6:6" ht="12" customHeight="1" x14ac:dyDescent="0.15">
      <c r="F416" s="253">
        <f>VLOOKUP(C416,Blad1!$A:$C,3,0)</f>
        <v>121</v>
      </c>
    </row>
    <row r="417" spans="6:6" ht="12" customHeight="1" x14ac:dyDescent="0.15">
      <c r="F417" s="253">
        <f>VLOOKUP(C417,Blad1!$A:$C,3,0)</f>
        <v>121</v>
      </c>
    </row>
    <row r="418" spans="6:6" ht="12" customHeight="1" x14ac:dyDescent="0.15">
      <c r="F418" s="253">
        <f>VLOOKUP(C418,Blad1!$A:$C,3,0)</f>
        <v>121</v>
      </c>
    </row>
    <row r="419" spans="6:6" ht="12" customHeight="1" x14ac:dyDescent="0.15">
      <c r="F419" s="253">
        <f>VLOOKUP(C419,Blad1!$A:$C,3,0)</f>
        <v>121</v>
      </c>
    </row>
    <row r="420" spans="6:6" ht="12" customHeight="1" x14ac:dyDescent="0.15">
      <c r="F420" s="253">
        <f>VLOOKUP(C420,Blad1!$A:$C,3,0)</f>
        <v>121</v>
      </c>
    </row>
    <row r="421" spans="6:6" ht="12" customHeight="1" x14ac:dyDescent="0.15">
      <c r="F421" s="253">
        <f>VLOOKUP(C421,Blad1!$A:$C,3,0)</f>
        <v>121</v>
      </c>
    </row>
    <row r="422" spans="6:6" ht="12" customHeight="1" x14ac:dyDescent="0.15">
      <c r="F422" s="253">
        <f>VLOOKUP(C422,Blad1!$A:$C,3,0)</f>
        <v>121</v>
      </c>
    </row>
    <row r="423" spans="6:6" ht="12" customHeight="1" x14ac:dyDescent="0.15">
      <c r="F423" s="253">
        <f>VLOOKUP(C423,Blad1!$A:$C,3,0)</f>
        <v>121</v>
      </c>
    </row>
    <row r="424" spans="6:6" ht="12" customHeight="1" x14ac:dyDescent="0.15">
      <c r="F424" s="253">
        <f>VLOOKUP(C424,Blad1!$A:$C,3,0)</f>
        <v>121</v>
      </c>
    </row>
    <row r="425" spans="6:6" ht="12" customHeight="1" x14ac:dyDescent="0.15">
      <c r="F425" s="253">
        <f>VLOOKUP(C425,Blad1!$A:$C,3,0)</f>
        <v>121</v>
      </c>
    </row>
    <row r="426" spans="6:6" ht="12" customHeight="1" x14ac:dyDescent="0.15">
      <c r="F426" s="253">
        <f>VLOOKUP(C426,Blad1!$A:$C,3,0)</f>
        <v>121</v>
      </c>
    </row>
    <row r="427" spans="6:6" ht="12" customHeight="1" x14ac:dyDescent="0.15">
      <c r="F427" s="253">
        <f>VLOOKUP(C427,Blad1!$A:$C,3,0)</f>
        <v>121</v>
      </c>
    </row>
    <row r="428" spans="6:6" ht="12" customHeight="1" x14ac:dyDescent="0.15">
      <c r="F428" s="253">
        <f>VLOOKUP(C428,Blad1!$A:$C,3,0)</f>
        <v>121</v>
      </c>
    </row>
    <row r="429" spans="6:6" ht="12" customHeight="1" x14ac:dyDescent="0.15">
      <c r="F429" s="253">
        <f>VLOOKUP(C429,Blad1!$A:$C,3,0)</f>
        <v>121</v>
      </c>
    </row>
    <row r="430" spans="6:6" ht="12" customHeight="1" x14ac:dyDescent="0.15">
      <c r="F430" s="253">
        <f>VLOOKUP(C430,Blad1!$A:$C,3,0)</f>
        <v>121</v>
      </c>
    </row>
    <row r="431" spans="6:6" ht="12" customHeight="1" x14ac:dyDescent="0.15">
      <c r="F431" s="253">
        <f>VLOOKUP(C431,Blad1!$A:$C,3,0)</f>
        <v>121</v>
      </c>
    </row>
    <row r="432" spans="6:6" ht="12" customHeight="1" x14ac:dyDescent="0.15">
      <c r="F432" s="253">
        <f>VLOOKUP(C432,Blad1!$A:$C,3,0)</f>
        <v>121</v>
      </c>
    </row>
    <row r="433" spans="6:6" ht="12" customHeight="1" x14ac:dyDescent="0.15">
      <c r="F433" s="253">
        <f>VLOOKUP(C433,Blad1!$A:$C,3,0)</f>
        <v>121</v>
      </c>
    </row>
    <row r="434" spans="6:6" ht="12" customHeight="1" x14ac:dyDescent="0.15">
      <c r="F434" s="253">
        <f>VLOOKUP(C434,Blad1!$A:$C,3,0)</f>
        <v>121</v>
      </c>
    </row>
    <row r="435" spans="6:6" ht="12" customHeight="1" x14ac:dyDescent="0.15">
      <c r="F435" s="253">
        <f>VLOOKUP(C435,Blad1!$A:$C,3,0)</f>
        <v>121</v>
      </c>
    </row>
    <row r="436" spans="6:6" ht="12" customHeight="1" x14ac:dyDescent="0.15">
      <c r="F436" s="253">
        <f>VLOOKUP(C436,Blad1!$A:$C,3,0)</f>
        <v>121</v>
      </c>
    </row>
    <row r="437" spans="6:6" ht="12" customHeight="1" x14ac:dyDescent="0.15">
      <c r="F437" s="253">
        <f>VLOOKUP(C437,Blad1!$A:$C,3,0)</f>
        <v>121</v>
      </c>
    </row>
    <row r="438" spans="6:6" ht="12" customHeight="1" x14ac:dyDescent="0.15">
      <c r="F438" s="253">
        <f>VLOOKUP(C438,Blad1!$A:$C,3,0)</f>
        <v>121</v>
      </c>
    </row>
    <row r="439" spans="6:6" ht="12" customHeight="1" x14ac:dyDescent="0.15">
      <c r="F439" s="253">
        <f>VLOOKUP(C439,Blad1!$A:$C,3,0)</f>
        <v>121</v>
      </c>
    </row>
    <row r="440" spans="6:6" ht="12" customHeight="1" x14ac:dyDescent="0.15">
      <c r="F440" s="253">
        <f>VLOOKUP(C440,Blad1!$A:$C,3,0)</f>
        <v>121</v>
      </c>
    </row>
    <row r="441" spans="6:6" ht="12" customHeight="1" x14ac:dyDescent="0.15">
      <c r="F441" s="253">
        <f>VLOOKUP(C441,Blad1!$A:$C,3,0)</f>
        <v>121</v>
      </c>
    </row>
    <row r="442" spans="6:6" ht="12" customHeight="1" x14ac:dyDescent="0.15">
      <c r="F442" s="253">
        <f>VLOOKUP(C442,Blad1!$A:$C,3,0)</f>
        <v>121</v>
      </c>
    </row>
    <row r="443" spans="6:6" ht="12" customHeight="1" x14ac:dyDescent="0.15">
      <c r="F443" s="253">
        <f>VLOOKUP(C443,Blad1!$A:$C,3,0)</f>
        <v>121</v>
      </c>
    </row>
    <row r="444" spans="6:6" ht="12" customHeight="1" x14ac:dyDescent="0.15">
      <c r="F444" s="253">
        <f>VLOOKUP(C444,Blad1!$A:$C,3,0)</f>
        <v>121</v>
      </c>
    </row>
    <row r="445" spans="6:6" ht="12" customHeight="1" x14ac:dyDescent="0.15">
      <c r="F445" s="253">
        <f>VLOOKUP(C445,Blad1!$A:$C,3,0)</f>
        <v>121</v>
      </c>
    </row>
    <row r="446" spans="6:6" ht="12" customHeight="1" x14ac:dyDescent="0.15">
      <c r="F446" s="253">
        <f>VLOOKUP(C446,Blad1!$A:$C,3,0)</f>
        <v>121</v>
      </c>
    </row>
    <row r="447" spans="6:6" ht="12" customHeight="1" x14ac:dyDescent="0.15">
      <c r="F447" s="253">
        <f>VLOOKUP(C447,Blad1!$A:$C,3,0)</f>
        <v>121</v>
      </c>
    </row>
    <row r="448" spans="6:6" ht="12" customHeight="1" x14ac:dyDescent="0.15">
      <c r="F448" s="253">
        <f>VLOOKUP(C448,Blad1!$A:$C,3,0)</f>
        <v>121</v>
      </c>
    </row>
    <row r="449" spans="6:6" ht="12" customHeight="1" x14ac:dyDescent="0.15">
      <c r="F449" s="253">
        <f>VLOOKUP(C449,Blad1!$A:$C,3,0)</f>
        <v>121</v>
      </c>
    </row>
    <row r="450" spans="6:6" ht="12" customHeight="1" x14ac:dyDescent="0.15">
      <c r="F450" s="253">
        <f>VLOOKUP(C450,Blad1!$A:$C,3,0)</f>
        <v>121</v>
      </c>
    </row>
    <row r="451" spans="6:6" ht="12" customHeight="1" x14ac:dyDescent="0.15">
      <c r="F451" s="253">
        <f>VLOOKUP(C451,Blad1!$A:$C,3,0)</f>
        <v>121</v>
      </c>
    </row>
    <row r="452" spans="6:6" ht="12" customHeight="1" x14ac:dyDescent="0.15">
      <c r="F452" s="253">
        <f>VLOOKUP(C452,Blad1!$A:$C,3,0)</f>
        <v>121</v>
      </c>
    </row>
    <row r="453" spans="6:6" ht="12" customHeight="1" x14ac:dyDescent="0.15">
      <c r="F453" s="253">
        <f>VLOOKUP(C453,Blad1!$A:$C,3,0)</f>
        <v>121</v>
      </c>
    </row>
    <row r="454" spans="6:6" ht="12" customHeight="1" x14ac:dyDescent="0.15">
      <c r="F454" s="253">
        <f>VLOOKUP(C454,Blad1!$A:$C,3,0)</f>
        <v>121</v>
      </c>
    </row>
    <row r="455" spans="6:6" ht="12" customHeight="1" x14ac:dyDescent="0.15">
      <c r="F455" s="253">
        <f>VLOOKUP(C455,Blad1!$A:$C,3,0)</f>
        <v>121</v>
      </c>
    </row>
    <row r="456" spans="6:6" ht="12" customHeight="1" x14ac:dyDescent="0.15">
      <c r="F456" s="253">
        <f>VLOOKUP(C456,Blad1!$A:$C,3,0)</f>
        <v>121</v>
      </c>
    </row>
    <row r="457" spans="6:6" ht="12" customHeight="1" x14ac:dyDescent="0.15">
      <c r="F457" s="253">
        <f>VLOOKUP(C457,Blad1!$A:$C,3,0)</f>
        <v>121</v>
      </c>
    </row>
    <row r="458" spans="6:6" ht="12" customHeight="1" x14ac:dyDescent="0.15">
      <c r="F458" s="253">
        <f>VLOOKUP(C458,Blad1!$A:$C,3,0)</f>
        <v>121</v>
      </c>
    </row>
    <row r="459" spans="6:6" ht="12" customHeight="1" x14ac:dyDescent="0.15">
      <c r="F459" s="253">
        <f>VLOOKUP(C459,Blad1!$A:$C,3,0)</f>
        <v>121</v>
      </c>
    </row>
    <row r="460" spans="6:6" ht="12" customHeight="1" x14ac:dyDescent="0.15">
      <c r="F460" s="253">
        <f>VLOOKUP(C460,Blad1!$A:$C,3,0)</f>
        <v>121</v>
      </c>
    </row>
    <row r="461" spans="6:6" ht="12" customHeight="1" x14ac:dyDescent="0.15">
      <c r="F461" s="253">
        <f>VLOOKUP(C461,Blad1!$A:$C,3,0)</f>
        <v>121</v>
      </c>
    </row>
    <row r="462" spans="6:6" ht="12" customHeight="1" x14ac:dyDescent="0.15">
      <c r="F462" s="253">
        <f>VLOOKUP(C462,Blad1!$A:$C,3,0)</f>
        <v>121</v>
      </c>
    </row>
    <row r="463" spans="6:6" ht="12" customHeight="1" x14ac:dyDescent="0.15">
      <c r="F463" s="253">
        <f>VLOOKUP(C463,Blad1!$A:$C,3,0)</f>
        <v>121</v>
      </c>
    </row>
    <row r="464" spans="6:6" ht="12" customHeight="1" x14ac:dyDescent="0.15">
      <c r="F464" s="253">
        <f>VLOOKUP(C464,Blad1!$A:$C,3,0)</f>
        <v>121</v>
      </c>
    </row>
    <row r="465" spans="6:6" ht="12" customHeight="1" x14ac:dyDescent="0.15">
      <c r="F465" s="253">
        <f>VLOOKUP(C465,Blad1!$A:$C,3,0)</f>
        <v>121</v>
      </c>
    </row>
    <row r="466" spans="6:6" ht="12" customHeight="1" x14ac:dyDescent="0.15">
      <c r="F466" s="253">
        <f>VLOOKUP(C466,Blad1!$A:$C,3,0)</f>
        <v>121</v>
      </c>
    </row>
    <row r="467" spans="6:6" ht="12" customHeight="1" x14ac:dyDescent="0.15">
      <c r="F467" s="253">
        <f>VLOOKUP(C467,Blad1!$A:$C,3,0)</f>
        <v>121</v>
      </c>
    </row>
    <row r="468" spans="6:6" ht="12" customHeight="1" x14ac:dyDescent="0.15">
      <c r="F468" s="253">
        <f>VLOOKUP(C468,Blad1!$A:$C,3,0)</f>
        <v>121</v>
      </c>
    </row>
    <row r="469" spans="6:6" ht="12" customHeight="1" x14ac:dyDescent="0.15">
      <c r="F469" s="253">
        <f>VLOOKUP(C469,Blad1!$A:$C,3,0)</f>
        <v>121</v>
      </c>
    </row>
    <row r="470" spans="6:6" ht="12" customHeight="1" x14ac:dyDescent="0.15">
      <c r="F470" s="253">
        <f>VLOOKUP(C470,Blad1!$A:$C,3,0)</f>
        <v>121</v>
      </c>
    </row>
    <row r="471" spans="6:6" ht="12" customHeight="1" x14ac:dyDescent="0.15">
      <c r="F471" s="253">
        <f>VLOOKUP(C471,Blad1!$A:$C,3,0)</f>
        <v>121</v>
      </c>
    </row>
    <row r="472" spans="6:6" ht="12" customHeight="1" x14ac:dyDescent="0.15">
      <c r="F472" s="253">
        <f>VLOOKUP(C472,Blad1!$A:$C,3,0)</f>
        <v>121</v>
      </c>
    </row>
    <row r="473" spans="6:6" ht="12" customHeight="1" x14ac:dyDescent="0.15">
      <c r="F473" s="253">
        <f>VLOOKUP(C473,Blad1!$A:$C,3,0)</f>
        <v>121</v>
      </c>
    </row>
    <row r="474" spans="6:6" ht="12" customHeight="1" x14ac:dyDescent="0.15">
      <c r="F474" s="253">
        <f>VLOOKUP(C474,Blad1!$A:$C,3,0)</f>
        <v>121</v>
      </c>
    </row>
    <row r="475" spans="6:6" ht="12" customHeight="1" x14ac:dyDescent="0.15">
      <c r="F475" s="253">
        <f>VLOOKUP(C475,Blad1!$A:$C,3,0)</f>
        <v>121</v>
      </c>
    </row>
    <row r="476" spans="6:6" ht="12" customHeight="1" x14ac:dyDescent="0.15">
      <c r="F476" s="253">
        <f>VLOOKUP(C476,Blad1!$A:$C,3,0)</f>
        <v>121</v>
      </c>
    </row>
    <row r="477" spans="6:6" ht="12" customHeight="1" x14ac:dyDescent="0.15">
      <c r="F477" s="253">
        <f>VLOOKUP(C477,Blad1!$A:$C,3,0)</f>
        <v>121</v>
      </c>
    </row>
    <row r="478" spans="6:6" ht="12" customHeight="1" x14ac:dyDescent="0.15">
      <c r="F478" s="253">
        <f>VLOOKUP(C478,Blad1!$A:$C,3,0)</f>
        <v>121</v>
      </c>
    </row>
    <row r="479" spans="6:6" ht="12" customHeight="1" x14ac:dyDescent="0.15">
      <c r="F479" s="253">
        <f>VLOOKUP(C479,Blad1!$A:$C,3,0)</f>
        <v>121</v>
      </c>
    </row>
    <row r="480" spans="6:6" ht="12" customHeight="1" x14ac:dyDescent="0.15">
      <c r="F480" s="253">
        <f>VLOOKUP(C480,Blad1!$A:$C,3,0)</f>
        <v>121</v>
      </c>
    </row>
    <row r="481" spans="6:6" ht="12" customHeight="1" x14ac:dyDescent="0.15">
      <c r="F481" s="253">
        <f>VLOOKUP(C481,Blad1!$A:$C,3,0)</f>
        <v>121</v>
      </c>
    </row>
    <row r="482" spans="6:6" ht="12" customHeight="1" x14ac:dyDescent="0.15">
      <c r="F482" s="253">
        <f>VLOOKUP(C482,Blad1!$A:$C,3,0)</f>
        <v>121</v>
      </c>
    </row>
    <row r="483" spans="6:6" ht="12" customHeight="1" x14ac:dyDescent="0.15">
      <c r="F483" s="253">
        <f>VLOOKUP(C483,Blad1!$A:$C,3,0)</f>
        <v>121</v>
      </c>
    </row>
    <row r="484" spans="6:6" ht="12" customHeight="1" x14ac:dyDescent="0.15">
      <c r="F484" s="253">
        <f>VLOOKUP(C484,Blad1!$A:$C,3,0)</f>
        <v>121</v>
      </c>
    </row>
    <row r="485" spans="6:6" ht="12" customHeight="1" x14ac:dyDescent="0.15">
      <c r="F485" s="253">
        <f>VLOOKUP(C485,Blad1!$A:$C,3,0)</f>
        <v>121</v>
      </c>
    </row>
    <row r="486" spans="6:6" ht="12" customHeight="1" x14ac:dyDescent="0.15">
      <c r="F486" s="253">
        <f>VLOOKUP(C486,Blad1!$A:$C,3,0)</f>
        <v>121</v>
      </c>
    </row>
    <row r="487" spans="6:6" ht="12" customHeight="1" x14ac:dyDescent="0.15">
      <c r="F487" s="253">
        <f>VLOOKUP(C487,Blad1!$A:$C,3,0)</f>
        <v>121</v>
      </c>
    </row>
    <row r="488" spans="6:6" ht="12" customHeight="1" x14ac:dyDescent="0.15">
      <c r="F488" s="253">
        <f>VLOOKUP(C488,Blad1!$A:$C,3,0)</f>
        <v>121</v>
      </c>
    </row>
    <row r="489" spans="6:6" ht="12" customHeight="1" x14ac:dyDescent="0.15">
      <c r="F489" s="253">
        <f>VLOOKUP(C489,Blad1!$A:$C,3,0)</f>
        <v>121</v>
      </c>
    </row>
    <row r="490" spans="6:6" ht="12" customHeight="1" x14ac:dyDescent="0.15">
      <c r="F490" s="253">
        <f>VLOOKUP(C490,Blad1!$A:$C,3,0)</f>
        <v>121</v>
      </c>
    </row>
    <row r="491" spans="6:6" ht="12" customHeight="1" x14ac:dyDescent="0.15">
      <c r="F491" s="253">
        <f>VLOOKUP(C491,Blad1!$A:$C,3,0)</f>
        <v>121</v>
      </c>
    </row>
    <row r="492" spans="6:6" ht="12" customHeight="1" x14ac:dyDescent="0.15">
      <c r="F492" s="253">
        <f>VLOOKUP(C492,Blad1!$A:$C,3,0)</f>
        <v>121</v>
      </c>
    </row>
    <row r="493" spans="6:6" ht="12" customHeight="1" x14ac:dyDescent="0.15">
      <c r="F493" s="253">
        <f>VLOOKUP(C493,Blad1!$A:$C,3,0)</f>
        <v>121</v>
      </c>
    </row>
    <row r="494" spans="6:6" ht="12" customHeight="1" x14ac:dyDescent="0.15">
      <c r="F494" s="253">
        <f>VLOOKUP(C494,Blad1!$A:$C,3,0)</f>
        <v>121</v>
      </c>
    </row>
    <row r="495" spans="6:6" ht="12" customHeight="1" x14ac:dyDescent="0.15">
      <c r="F495" s="253">
        <f>VLOOKUP(C495,Blad1!$A:$C,3,0)</f>
        <v>121</v>
      </c>
    </row>
    <row r="496" spans="6:6" ht="12" customHeight="1" x14ac:dyDescent="0.15">
      <c r="F496" s="253">
        <f>VLOOKUP(C496,Blad1!$A:$C,3,0)</f>
        <v>121</v>
      </c>
    </row>
    <row r="497" spans="6:6" ht="12" customHeight="1" x14ac:dyDescent="0.15">
      <c r="F497" s="253">
        <f>VLOOKUP(C497,Blad1!$A:$C,3,0)</f>
        <v>121</v>
      </c>
    </row>
    <row r="498" spans="6:6" ht="12" customHeight="1" x14ac:dyDescent="0.15">
      <c r="F498" s="253">
        <f>VLOOKUP(C498,Blad1!$A:$C,3,0)</f>
        <v>121</v>
      </c>
    </row>
    <row r="499" spans="6:6" ht="12" customHeight="1" x14ac:dyDescent="0.15">
      <c r="F499" s="253">
        <f>VLOOKUP(C499,Blad1!$A:$C,3,0)</f>
        <v>121</v>
      </c>
    </row>
    <row r="500" spans="6:6" ht="12" customHeight="1" x14ac:dyDescent="0.15">
      <c r="F500" s="253">
        <f>VLOOKUP(C500,Blad1!$A:$C,3,0)</f>
        <v>121</v>
      </c>
    </row>
    <row r="501" spans="6:6" ht="12" customHeight="1" x14ac:dyDescent="0.15">
      <c r="F501" s="253">
        <f>VLOOKUP(C501,Blad1!$A:$C,3,0)</f>
        <v>121</v>
      </c>
    </row>
    <row r="502" spans="6:6" ht="12" customHeight="1" x14ac:dyDescent="0.15">
      <c r="F502" s="253">
        <f>VLOOKUP(C502,Blad1!$A:$C,3,0)</f>
        <v>121</v>
      </c>
    </row>
    <row r="503" spans="6:6" ht="12" customHeight="1" x14ac:dyDescent="0.15">
      <c r="F503" s="253">
        <f>VLOOKUP(C503,Blad1!$A:$C,3,0)</f>
        <v>121</v>
      </c>
    </row>
    <row r="504" spans="6:6" ht="12" customHeight="1" x14ac:dyDescent="0.15">
      <c r="F504" s="253">
        <f>VLOOKUP(C504,Blad1!$A:$C,3,0)</f>
        <v>121</v>
      </c>
    </row>
    <row r="505" spans="6:6" ht="12" customHeight="1" x14ac:dyDescent="0.15">
      <c r="F505" s="253">
        <f>VLOOKUP(C505,Blad1!$A:$C,3,0)</f>
        <v>121</v>
      </c>
    </row>
    <row r="506" spans="6:6" ht="12" customHeight="1" x14ac:dyDescent="0.15">
      <c r="F506" s="253">
        <f>VLOOKUP(C506,Blad1!$A:$C,3,0)</f>
        <v>121</v>
      </c>
    </row>
    <row r="507" spans="6:6" ht="12" customHeight="1" x14ac:dyDescent="0.15">
      <c r="F507" s="253">
        <f>VLOOKUP(C507,Blad1!$A:$C,3,0)</f>
        <v>121</v>
      </c>
    </row>
    <row r="508" spans="6:6" ht="12" customHeight="1" x14ac:dyDescent="0.15">
      <c r="F508" s="253">
        <f>VLOOKUP(C508,Blad1!$A:$C,3,0)</f>
        <v>121</v>
      </c>
    </row>
    <row r="509" spans="6:6" ht="12" customHeight="1" x14ac:dyDescent="0.15">
      <c r="F509" s="253">
        <f>VLOOKUP(C509,Blad1!$A:$C,3,0)</f>
        <v>121</v>
      </c>
    </row>
    <row r="510" spans="6:6" ht="12" customHeight="1" x14ac:dyDescent="0.15">
      <c r="F510" s="253">
        <f>VLOOKUP(C510,Blad1!$A:$C,3,0)</f>
        <v>121</v>
      </c>
    </row>
    <row r="511" spans="6:6" ht="12" customHeight="1" x14ac:dyDescent="0.15">
      <c r="F511" s="253">
        <f>VLOOKUP(C511,Blad1!$A:$C,3,0)</f>
        <v>121</v>
      </c>
    </row>
    <row r="512" spans="6:6" ht="12" customHeight="1" x14ac:dyDescent="0.15">
      <c r="F512" s="253">
        <f>VLOOKUP(C512,Blad1!$A:$C,3,0)</f>
        <v>121</v>
      </c>
    </row>
    <row r="513" spans="6:6" ht="12" customHeight="1" x14ac:dyDescent="0.15">
      <c r="F513" s="253">
        <f>VLOOKUP(C513,Blad1!$A:$C,3,0)</f>
        <v>121</v>
      </c>
    </row>
    <row r="514" spans="6:6" ht="12" customHeight="1" x14ac:dyDescent="0.15">
      <c r="F514" s="253">
        <f>VLOOKUP(C514,Blad1!$A:$C,3,0)</f>
        <v>121</v>
      </c>
    </row>
    <row r="515" spans="6:6" ht="12" customHeight="1" x14ac:dyDescent="0.15">
      <c r="F515" s="253">
        <f>VLOOKUP(C515,Blad1!$A:$C,3,0)</f>
        <v>121</v>
      </c>
    </row>
    <row r="516" spans="6:6" ht="12" customHeight="1" x14ac:dyDescent="0.15">
      <c r="F516" s="253">
        <f>VLOOKUP(C516,Blad1!$A:$C,3,0)</f>
        <v>121</v>
      </c>
    </row>
    <row r="517" spans="6:6" ht="12" customHeight="1" x14ac:dyDescent="0.15">
      <c r="F517" s="253">
        <f>VLOOKUP(C517,Blad1!$A:$C,3,0)</f>
        <v>121</v>
      </c>
    </row>
    <row r="518" spans="6:6" ht="12" customHeight="1" x14ac:dyDescent="0.15">
      <c r="F518" s="253">
        <f>VLOOKUP(C518,Blad1!$A:$C,3,0)</f>
        <v>121</v>
      </c>
    </row>
    <row r="519" spans="6:6" ht="12" customHeight="1" x14ac:dyDescent="0.15">
      <c r="F519" s="253">
        <f>VLOOKUP(C519,Blad1!$A:$C,3,0)</f>
        <v>121</v>
      </c>
    </row>
    <row r="520" spans="6:6" ht="12" customHeight="1" x14ac:dyDescent="0.15">
      <c r="F520" s="253">
        <f>VLOOKUP(C520,Blad1!$A:$C,3,0)</f>
        <v>121</v>
      </c>
    </row>
    <row r="521" spans="6:6" ht="12" customHeight="1" x14ac:dyDescent="0.15">
      <c r="F521" s="253">
        <f>VLOOKUP(C521,Blad1!$A:$C,3,0)</f>
        <v>121</v>
      </c>
    </row>
    <row r="522" spans="6:6" ht="12" customHeight="1" x14ac:dyDescent="0.15">
      <c r="F522" s="253">
        <f>VLOOKUP(C522,Blad1!$A:$C,3,0)</f>
        <v>121</v>
      </c>
    </row>
    <row r="523" spans="6:6" ht="12" customHeight="1" x14ac:dyDescent="0.15">
      <c r="F523" s="253">
        <f>VLOOKUP(C523,Blad1!$A:$C,3,0)</f>
        <v>121</v>
      </c>
    </row>
    <row r="524" spans="6:6" ht="12" customHeight="1" x14ac:dyDescent="0.15">
      <c r="F524" s="253">
        <f>VLOOKUP(C524,Blad1!$A:$C,3,0)</f>
        <v>121</v>
      </c>
    </row>
    <row r="525" spans="6:6" ht="12" customHeight="1" x14ac:dyDescent="0.15">
      <c r="F525" s="253">
        <f>VLOOKUP(C525,Blad1!$A:$C,3,0)</f>
        <v>121</v>
      </c>
    </row>
    <row r="526" spans="6:6" ht="12" customHeight="1" x14ac:dyDescent="0.15">
      <c r="F526" s="253">
        <f>VLOOKUP(C526,Blad1!$A:$C,3,0)</f>
        <v>121</v>
      </c>
    </row>
    <row r="527" spans="6:6" ht="12" customHeight="1" x14ac:dyDescent="0.15">
      <c r="F527" s="253">
        <f>VLOOKUP(C527,Blad1!$A:$C,3,0)</f>
        <v>121</v>
      </c>
    </row>
    <row r="528" spans="6:6" ht="12" customHeight="1" x14ac:dyDescent="0.15">
      <c r="F528" s="253">
        <f>VLOOKUP(C528,Blad1!$A:$C,3,0)</f>
        <v>121</v>
      </c>
    </row>
    <row r="529" spans="6:6" ht="12" customHeight="1" x14ac:dyDescent="0.15">
      <c r="F529" s="253">
        <f>VLOOKUP(C529,Blad1!$A:$C,3,0)</f>
        <v>121</v>
      </c>
    </row>
    <row r="530" spans="6:6" ht="12" customHeight="1" x14ac:dyDescent="0.15">
      <c r="F530" s="253">
        <f>VLOOKUP(C530,Blad1!$A:$C,3,0)</f>
        <v>121</v>
      </c>
    </row>
    <row r="531" spans="6:6" ht="12" customHeight="1" x14ac:dyDescent="0.15">
      <c r="F531" s="253">
        <f>VLOOKUP(C531,Blad1!$A:$C,3,0)</f>
        <v>121</v>
      </c>
    </row>
    <row r="532" spans="6:6" ht="12" customHeight="1" x14ac:dyDescent="0.15">
      <c r="F532" s="253">
        <f>VLOOKUP(C532,Blad1!$A:$C,3,0)</f>
        <v>121</v>
      </c>
    </row>
    <row r="533" spans="6:6" ht="12" customHeight="1" x14ac:dyDescent="0.15">
      <c r="F533" s="253">
        <f>VLOOKUP(C533,Blad1!$A:$C,3,0)</f>
        <v>121</v>
      </c>
    </row>
    <row r="534" spans="6:6" ht="12" customHeight="1" x14ac:dyDescent="0.15">
      <c r="F534" s="253">
        <f>VLOOKUP(C534,Blad1!$A:$C,3,0)</f>
        <v>121</v>
      </c>
    </row>
    <row r="535" spans="6:6" ht="12" customHeight="1" x14ac:dyDescent="0.15">
      <c r="F535" s="253">
        <f>VLOOKUP(C535,Blad1!$A:$C,3,0)</f>
        <v>121</v>
      </c>
    </row>
    <row r="536" spans="6:6" ht="12" customHeight="1" x14ac:dyDescent="0.15">
      <c r="F536" s="253">
        <f>VLOOKUP(C536,Blad1!$A:$C,3,0)</f>
        <v>121</v>
      </c>
    </row>
    <row r="537" spans="6:6" ht="12" customHeight="1" x14ac:dyDescent="0.15">
      <c r="F537" s="253">
        <f>VLOOKUP(C537,Blad1!$A:$C,3,0)</f>
        <v>121</v>
      </c>
    </row>
    <row r="538" spans="6:6" ht="12" customHeight="1" x14ac:dyDescent="0.15">
      <c r="F538" s="253">
        <f>VLOOKUP(C538,Blad1!$A:$C,3,0)</f>
        <v>121</v>
      </c>
    </row>
    <row r="539" spans="6:6" ht="12" customHeight="1" x14ac:dyDescent="0.15">
      <c r="F539" s="253">
        <f>VLOOKUP(C539,Blad1!$A:$C,3,0)</f>
        <v>121</v>
      </c>
    </row>
    <row r="540" spans="6:6" ht="12" customHeight="1" x14ac:dyDescent="0.15">
      <c r="F540" s="253">
        <f>VLOOKUP(C540,Blad1!$A:$C,3,0)</f>
        <v>121</v>
      </c>
    </row>
    <row r="541" spans="6:6" ht="12" customHeight="1" x14ac:dyDescent="0.15">
      <c r="F541" s="253">
        <f>VLOOKUP(C541,Blad1!$A:$C,3,0)</f>
        <v>121</v>
      </c>
    </row>
    <row r="542" spans="6:6" ht="12" customHeight="1" x14ac:dyDescent="0.15">
      <c r="F542" s="253">
        <f>VLOOKUP(C542,Blad1!$A:$C,3,0)</f>
        <v>121</v>
      </c>
    </row>
    <row r="543" spans="6:6" ht="12" customHeight="1" x14ac:dyDescent="0.15">
      <c r="F543" s="253">
        <f>VLOOKUP(C543,Blad1!$A:$C,3,0)</f>
        <v>121</v>
      </c>
    </row>
    <row r="544" spans="6:6" ht="12" customHeight="1" x14ac:dyDescent="0.15">
      <c r="F544" s="253">
        <f>VLOOKUP(C544,Blad1!$A:$C,3,0)</f>
        <v>121</v>
      </c>
    </row>
    <row r="545" spans="6:6" ht="12" customHeight="1" x14ac:dyDescent="0.15">
      <c r="F545" s="253">
        <f>VLOOKUP(C545,Blad1!$A:$C,3,0)</f>
        <v>121</v>
      </c>
    </row>
    <row r="546" spans="6:6" ht="12" customHeight="1" x14ac:dyDescent="0.15">
      <c r="F546" s="253">
        <f>VLOOKUP(C546,Blad1!$A:$C,3,0)</f>
        <v>121</v>
      </c>
    </row>
    <row r="547" spans="6:6" ht="12" customHeight="1" x14ac:dyDescent="0.15">
      <c r="F547" s="253">
        <f>VLOOKUP(C547,Blad1!$A:$C,3,0)</f>
        <v>121</v>
      </c>
    </row>
    <row r="548" spans="6:6" ht="12" customHeight="1" x14ac:dyDescent="0.15">
      <c r="F548" s="253">
        <f>VLOOKUP(C548,Blad1!$A:$C,3,0)</f>
        <v>121</v>
      </c>
    </row>
    <row r="549" spans="6:6" ht="12" customHeight="1" x14ac:dyDescent="0.15">
      <c r="F549" s="253">
        <f>VLOOKUP(C549,Blad1!$A:$C,3,0)</f>
        <v>121</v>
      </c>
    </row>
    <row r="550" spans="6:6" ht="12" customHeight="1" x14ac:dyDescent="0.15">
      <c r="F550" s="253">
        <f>VLOOKUP(C550,Blad1!$A:$C,3,0)</f>
        <v>121</v>
      </c>
    </row>
    <row r="551" spans="6:6" ht="12" customHeight="1" x14ac:dyDescent="0.15">
      <c r="F551" s="253">
        <f>VLOOKUP(C551,Blad1!$A:$C,3,0)</f>
        <v>121</v>
      </c>
    </row>
    <row r="552" spans="6:6" ht="12" customHeight="1" x14ac:dyDescent="0.15">
      <c r="F552" s="253">
        <f>VLOOKUP(C552,Blad1!$A:$C,3,0)</f>
        <v>121</v>
      </c>
    </row>
    <row r="553" spans="6:6" ht="12" customHeight="1" x14ac:dyDescent="0.15">
      <c r="F553" s="253">
        <f>VLOOKUP(C553,Blad1!$A:$C,3,0)</f>
        <v>121</v>
      </c>
    </row>
    <row r="554" spans="6:6" ht="12" customHeight="1" x14ac:dyDescent="0.15">
      <c r="F554" s="253">
        <f>VLOOKUP(C554,Blad1!$A:$C,3,0)</f>
        <v>121</v>
      </c>
    </row>
    <row r="555" spans="6:6" ht="12" customHeight="1" x14ac:dyDescent="0.15">
      <c r="F555" s="253">
        <f>VLOOKUP(C555,Blad1!$A:$C,3,0)</f>
        <v>121</v>
      </c>
    </row>
    <row r="556" spans="6:6" ht="12" customHeight="1" x14ac:dyDescent="0.15">
      <c r="F556" s="253">
        <f>VLOOKUP(C556,Blad1!$A:$C,3,0)</f>
        <v>121</v>
      </c>
    </row>
    <row r="557" spans="6:6" ht="12" customHeight="1" x14ac:dyDescent="0.15">
      <c r="F557" s="253">
        <f>VLOOKUP(C557,Blad1!$A:$C,3,0)</f>
        <v>121</v>
      </c>
    </row>
    <row r="558" spans="6:6" ht="12" customHeight="1" x14ac:dyDescent="0.15">
      <c r="F558" s="253">
        <f>VLOOKUP(C558,Blad1!$A:$C,3,0)</f>
        <v>121</v>
      </c>
    </row>
    <row r="559" spans="6:6" ht="12" customHeight="1" x14ac:dyDescent="0.15">
      <c r="F559" s="253">
        <f>VLOOKUP(C559,Blad1!$A:$C,3,0)</f>
        <v>121</v>
      </c>
    </row>
    <row r="560" spans="6:6" ht="12" customHeight="1" x14ac:dyDescent="0.15">
      <c r="F560" s="253">
        <f>VLOOKUP(C560,Blad1!$A:$C,3,0)</f>
        <v>121</v>
      </c>
    </row>
    <row r="561" spans="6:6" ht="12" customHeight="1" x14ac:dyDescent="0.15">
      <c r="F561" s="253">
        <f>VLOOKUP(C561,Blad1!$A:$C,3,0)</f>
        <v>121</v>
      </c>
    </row>
    <row r="562" spans="6:6" ht="12" customHeight="1" x14ac:dyDescent="0.15">
      <c r="F562" s="253">
        <f>VLOOKUP(C562,Blad1!$A:$C,3,0)</f>
        <v>121</v>
      </c>
    </row>
    <row r="563" spans="6:6" ht="12" customHeight="1" x14ac:dyDescent="0.15">
      <c r="F563" s="253">
        <f>VLOOKUP(C563,Blad1!$A:$C,3,0)</f>
        <v>121</v>
      </c>
    </row>
    <row r="564" spans="6:6" ht="12" customHeight="1" x14ac:dyDescent="0.15">
      <c r="F564" s="253">
        <f>VLOOKUP(C564,Blad1!$A:$C,3,0)</f>
        <v>121</v>
      </c>
    </row>
    <row r="565" spans="6:6" ht="12" customHeight="1" x14ac:dyDescent="0.15">
      <c r="F565" s="253">
        <f>VLOOKUP(C565,Blad1!$A:$C,3,0)</f>
        <v>121</v>
      </c>
    </row>
    <row r="566" spans="6:6" ht="12" customHeight="1" x14ac:dyDescent="0.15">
      <c r="F566" s="253">
        <f>VLOOKUP(C566,Blad1!$A:$C,3,0)</f>
        <v>121</v>
      </c>
    </row>
    <row r="567" spans="6:6" ht="12" customHeight="1" x14ac:dyDescent="0.15">
      <c r="F567" s="253">
        <f>VLOOKUP(C567,Blad1!$A:$C,3,0)</f>
        <v>121</v>
      </c>
    </row>
    <row r="568" spans="6:6" ht="12" customHeight="1" x14ac:dyDescent="0.15">
      <c r="F568" s="253">
        <f>VLOOKUP(C568,Blad1!$A:$C,3,0)</f>
        <v>121</v>
      </c>
    </row>
    <row r="569" spans="6:6" ht="12" customHeight="1" x14ac:dyDescent="0.15">
      <c r="F569" s="253">
        <f>VLOOKUP(C569,Blad1!$A:$C,3,0)</f>
        <v>121</v>
      </c>
    </row>
    <row r="570" spans="6:6" ht="12" customHeight="1" x14ac:dyDescent="0.15">
      <c r="F570" s="253">
        <f>VLOOKUP(C570,Blad1!$A:$C,3,0)</f>
        <v>121</v>
      </c>
    </row>
    <row r="571" spans="6:6" ht="12" customHeight="1" x14ac:dyDescent="0.15">
      <c r="F571" s="253">
        <f>VLOOKUP(C571,Blad1!$A:$C,3,0)</f>
        <v>121</v>
      </c>
    </row>
    <row r="572" spans="6:6" ht="12" customHeight="1" x14ac:dyDescent="0.15">
      <c r="F572" s="253">
        <f>VLOOKUP(C572,Blad1!$A:$C,3,0)</f>
        <v>121</v>
      </c>
    </row>
    <row r="573" spans="6:6" ht="12" customHeight="1" x14ac:dyDescent="0.15">
      <c r="F573" s="253">
        <f>VLOOKUP(C573,Blad1!$A:$C,3,0)</f>
        <v>121</v>
      </c>
    </row>
    <row r="574" spans="6:6" ht="12" customHeight="1" x14ac:dyDescent="0.15">
      <c r="F574" s="253">
        <f>VLOOKUP(C574,Blad1!$A:$C,3,0)</f>
        <v>121</v>
      </c>
    </row>
    <row r="575" spans="6:6" ht="12" customHeight="1" x14ac:dyDescent="0.15">
      <c r="F575" s="253">
        <f>VLOOKUP(C575,Blad1!$A:$C,3,0)</f>
        <v>121</v>
      </c>
    </row>
    <row r="576" spans="6:6" ht="12" customHeight="1" x14ac:dyDescent="0.15">
      <c r="F576" s="253">
        <f>VLOOKUP(C576,Blad1!$A:$C,3,0)</f>
        <v>121</v>
      </c>
    </row>
    <row r="577" spans="6:6" ht="12" customHeight="1" x14ac:dyDescent="0.15">
      <c r="F577" s="253">
        <f>VLOOKUP(C577,Blad1!$A:$C,3,0)</f>
        <v>121</v>
      </c>
    </row>
    <row r="578" spans="6:6" ht="12" customHeight="1" x14ac:dyDescent="0.15">
      <c r="F578" s="253">
        <f>VLOOKUP(C578,Blad1!$A:$C,3,0)</f>
        <v>121</v>
      </c>
    </row>
    <row r="579" spans="6:6" ht="12" customHeight="1" x14ac:dyDescent="0.15">
      <c r="F579" s="253">
        <f>VLOOKUP(C579,Blad1!$A:$C,3,0)</f>
        <v>121</v>
      </c>
    </row>
    <row r="580" spans="6:6" ht="12" customHeight="1" x14ac:dyDescent="0.15">
      <c r="F580" s="253">
        <f>VLOOKUP(C580,Blad1!$A:$C,3,0)</f>
        <v>121</v>
      </c>
    </row>
    <row r="581" spans="6:6" ht="12" customHeight="1" x14ac:dyDescent="0.15">
      <c r="F581" s="253">
        <f>VLOOKUP(C581,Blad1!$A:$C,3,0)</f>
        <v>121</v>
      </c>
    </row>
    <row r="582" spans="6:6" ht="12" customHeight="1" x14ac:dyDescent="0.15">
      <c r="F582" s="253">
        <f>VLOOKUP(C582,Blad1!$A:$C,3,0)</f>
        <v>121</v>
      </c>
    </row>
    <row r="583" spans="6:6" ht="12" customHeight="1" x14ac:dyDescent="0.15">
      <c r="F583" s="253">
        <f>VLOOKUP(C583,Blad1!$A:$C,3,0)</f>
        <v>121</v>
      </c>
    </row>
    <row r="584" spans="6:6" ht="12" customHeight="1" x14ac:dyDescent="0.15">
      <c r="F584" s="253">
        <f>VLOOKUP(C584,Blad1!$A:$C,3,0)</f>
        <v>121</v>
      </c>
    </row>
    <row r="585" spans="6:6" ht="12" customHeight="1" x14ac:dyDescent="0.15">
      <c r="F585" s="253">
        <f>VLOOKUP(C585,Blad1!$A:$C,3,0)</f>
        <v>121</v>
      </c>
    </row>
    <row r="586" spans="6:6" ht="12" customHeight="1" x14ac:dyDescent="0.15">
      <c r="F586" s="253">
        <f>VLOOKUP(C586,Blad1!$A:$C,3,0)</f>
        <v>121</v>
      </c>
    </row>
    <row r="587" spans="6:6" ht="12" customHeight="1" x14ac:dyDescent="0.15">
      <c r="F587" s="253">
        <f>VLOOKUP(C587,Blad1!$A:$C,3,0)</f>
        <v>121</v>
      </c>
    </row>
    <row r="588" spans="6:6" ht="12" customHeight="1" x14ac:dyDescent="0.15">
      <c r="F588" s="253">
        <f>VLOOKUP(C588,Blad1!$A:$C,3,0)</f>
        <v>121</v>
      </c>
    </row>
    <row r="589" spans="6:6" ht="12" customHeight="1" x14ac:dyDescent="0.15">
      <c r="F589" s="253">
        <f>VLOOKUP(C589,Blad1!$A:$C,3,0)</f>
        <v>121</v>
      </c>
    </row>
    <row r="590" spans="6:6" ht="12" customHeight="1" x14ac:dyDescent="0.15">
      <c r="F590" s="253">
        <f>VLOOKUP(C590,Blad1!$A:$C,3,0)</f>
        <v>121</v>
      </c>
    </row>
    <row r="591" spans="6:6" ht="12" customHeight="1" x14ac:dyDescent="0.15">
      <c r="F591" s="253">
        <f>VLOOKUP(C591,Blad1!$A:$C,3,0)</f>
        <v>121</v>
      </c>
    </row>
    <row r="592" spans="6:6" ht="12" customHeight="1" x14ac:dyDescent="0.15">
      <c r="F592" s="253">
        <f>VLOOKUP(C592,Blad1!$A:$C,3,0)</f>
        <v>121</v>
      </c>
    </row>
    <row r="593" spans="6:6" ht="12" customHeight="1" x14ac:dyDescent="0.15">
      <c r="F593" s="253">
        <f>VLOOKUP(C593,Blad1!$A:$C,3,0)</f>
        <v>121</v>
      </c>
    </row>
    <row r="594" spans="6:6" ht="12" customHeight="1" x14ac:dyDescent="0.15">
      <c r="F594" s="253">
        <f>VLOOKUP(C594,Blad1!$A:$C,3,0)</f>
        <v>121</v>
      </c>
    </row>
    <row r="595" spans="6:6" ht="12" customHeight="1" x14ac:dyDescent="0.15">
      <c r="F595" s="253">
        <f>VLOOKUP(C595,Blad1!$A:$C,3,0)</f>
        <v>121</v>
      </c>
    </row>
    <row r="596" spans="6:6" ht="12" customHeight="1" x14ac:dyDescent="0.15">
      <c r="F596" s="253">
        <f>VLOOKUP(C596,Blad1!$A:$C,3,0)</f>
        <v>121</v>
      </c>
    </row>
    <row r="597" spans="6:6" ht="12" customHeight="1" x14ac:dyDescent="0.15">
      <c r="F597" s="253">
        <f>VLOOKUP(C597,Blad1!$A:$C,3,0)</f>
        <v>121</v>
      </c>
    </row>
    <row r="598" spans="6:6" ht="12" customHeight="1" x14ac:dyDescent="0.15">
      <c r="F598" s="253">
        <f>VLOOKUP(C598,Blad1!$A:$C,3,0)</f>
        <v>121</v>
      </c>
    </row>
    <row r="599" spans="6:6" ht="12" customHeight="1" x14ac:dyDescent="0.15">
      <c r="F599" s="253">
        <f>VLOOKUP(C599,Blad1!$A:$C,3,0)</f>
        <v>121</v>
      </c>
    </row>
    <row r="600" spans="6:6" ht="12" customHeight="1" x14ac:dyDescent="0.15">
      <c r="F600" s="253">
        <f>VLOOKUP(C600,Blad1!$A:$C,3,0)</f>
        <v>121</v>
      </c>
    </row>
    <row r="601" spans="6:6" ht="12" customHeight="1" x14ac:dyDescent="0.15">
      <c r="F601" s="253">
        <f>VLOOKUP(C601,Blad1!$A:$C,3,0)</f>
        <v>121</v>
      </c>
    </row>
    <row r="602" spans="6:6" ht="12" customHeight="1" x14ac:dyDescent="0.15">
      <c r="F602" s="253">
        <f>VLOOKUP(C602,Blad1!$A:$C,3,0)</f>
        <v>121</v>
      </c>
    </row>
    <row r="603" spans="6:6" ht="12" customHeight="1" x14ac:dyDescent="0.15">
      <c r="F603" s="253">
        <f>VLOOKUP(C603,Blad1!$A:$C,3,0)</f>
        <v>121</v>
      </c>
    </row>
    <row r="604" spans="6:6" ht="12" customHeight="1" x14ac:dyDescent="0.15">
      <c r="F604" s="253">
        <f>VLOOKUP(C604,Blad1!$A:$C,3,0)</f>
        <v>121</v>
      </c>
    </row>
    <row r="605" spans="6:6" ht="12" customHeight="1" x14ac:dyDescent="0.15">
      <c r="F605" s="253">
        <f>VLOOKUP(C605,Blad1!$A:$C,3,0)</f>
        <v>121</v>
      </c>
    </row>
    <row r="606" spans="6:6" ht="12" customHeight="1" x14ac:dyDescent="0.15">
      <c r="F606" s="253">
        <f>VLOOKUP(C606,Blad1!$A:$C,3,0)</f>
        <v>121</v>
      </c>
    </row>
    <row r="607" spans="6:6" ht="12" customHeight="1" x14ac:dyDescent="0.15">
      <c r="F607" s="253">
        <f>VLOOKUP(C607,Blad1!$A:$C,3,0)</f>
        <v>121</v>
      </c>
    </row>
    <row r="608" spans="6:6" ht="12" customHeight="1" x14ac:dyDescent="0.15">
      <c r="F608" s="253">
        <f>VLOOKUP(C608,Blad1!$A:$C,3,0)</f>
        <v>121</v>
      </c>
    </row>
    <row r="609" spans="6:6" ht="12" customHeight="1" x14ac:dyDescent="0.15">
      <c r="F609" s="253">
        <f>VLOOKUP(C609,Blad1!$A:$C,3,0)</f>
        <v>121</v>
      </c>
    </row>
    <row r="610" spans="6:6" ht="12" customHeight="1" x14ac:dyDescent="0.15">
      <c r="F610" s="253">
        <f>VLOOKUP(C610,Blad1!$A:$C,3,0)</f>
        <v>121</v>
      </c>
    </row>
    <row r="611" spans="6:6" ht="12" customHeight="1" x14ac:dyDescent="0.15">
      <c r="F611" s="253">
        <f>VLOOKUP(C611,Blad1!$A:$C,3,0)</f>
        <v>121</v>
      </c>
    </row>
    <row r="612" spans="6:6" ht="12" customHeight="1" x14ac:dyDescent="0.15">
      <c r="F612" s="253">
        <f>VLOOKUP(C612,Blad1!$A:$C,3,0)</f>
        <v>121</v>
      </c>
    </row>
    <row r="613" spans="6:6" ht="12" customHeight="1" x14ac:dyDescent="0.15">
      <c r="F613" s="253">
        <f>VLOOKUP(C613,Blad1!$A:$C,3,0)</f>
        <v>121</v>
      </c>
    </row>
    <row r="614" spans="6:6" ht="12" customHeight="1" x14ac:dyDescent="0.15">
      <c r="F614" s="253">
        <f>VLOOKUP(C614,Blad1!$A:$C,3,0)</f>
        <v>121</v>
      </c>
    </row>
    <row r="615" spans="6:6" ht="12" customHeight="1" x14ac:dyDescent="0.15">
      <c r="F615" s="253">
        <f>VLOOKUP(C615,Blad1!$A:$C,3,0)</f>
        <v>121</v>
      </c>
    </row>
    <row r="616" spans="6:6" ht="12" customHeight="1" x14ac:dyDescent="0.15">
      <c r="F616" s="253">
        <f>VLOOKUP(C616,Blad1!$A:$C,3,0)</f>
        <v>121</v>
      </c>
    </row>
    <row r="617" spans="6:6" ht="12" customHeight="1" x14ac:dyDescent="0.15">
      <c r="F617" s="253">
        <f>VLOOKUP(C617,Blad1!$A:$C,3,0)</f>
        <v>121</v>
      </c>
    </row>
    <row r="618" spans="6:6" ht="12" customHeight="1" x14ac:dyDescent="0.15">
      <c r="F618" s="253">
        <f>VLOOKUP(C618,Blad1!$A:$C,3,0)</f>
        <v>121</v>
      </c>
    </row>
  </sheetData>
  <sheetProtection sheet="1" objects="1" scenarios="1" selectLockedCells="1"/>
  <mergeCells count="5">
    <mergeCell ref="C1:N1"/>
    <mergeCell ref="C2:N2"/>
    <mergeCell ref="AQ33:BB33"/>
    <mergeCell ref="AQ35:BB35"/>
    <mergeCell ref="AQ37:BB37"/>
  </mergeCells>
  <conditionalFormatting sqref="AT10:AV15 AZ15:BB15">
    <cfRule type="cellIs" dxfId="621" priority="49" stopIfTrue="1" operator="lessThanOrEqual">
      <formula>0</formula>
    </cfRule>
  </conditionalFormatting>
  <conditionalFormatting sqref="AT18:AV22">
    <cfRule type="cellIs" dxfId="620" priority="50" stopIfTrue="1" operator="lessThanOrEqual">
      <formula>0</formula>
    </cfRule>
  </conditionalFormatting>
  <conditionalFormatting sqref="AW18:AZ22">
    <cfRule type="cellIs" dxfId="619" priority="51" stopIfTrue="1" operator="lessThanOrEqual">
      <formula>0</formula>
    </cfRule>
  </conditionalFormatting>
  <conditionalFormatting sqref="K8:K65533">
    <cfRule type="expression" dxfId="618" priority="52" stopIfTrue="1">
      <formula>OR($C8&lt;0,AND($C8=$Y8,$B8=$Y8))</formula>
    </cfRule>
    <cfRule type="expression" dxfId="617" priority="53" stopIfTrue="1">
      <formula>SUM($U8:$X8)&gt;0</formula>
    </cfRule>
    <cfRule type="expression" dxfId="616" priority="54" stopIfTrue="1">
      <formula>$D8=0</formula>
    </cfRule>
  </conditionalFormatting>
  <conditionalFormatting sqref="L8:M65533">
    <cfRule type="expression" dxfId="615" priority="55" stopIfTrue="1">
      <formula>SUM($U8:$X8)&gt;1</formula>
    </cfRule>
  </conditionalFormatting>
  <conditionalFormatting sqref="B8:B65536">
    <cfRule type="expression" dxfId="614" priority="59" stopIfTrue="1">
      <formula>$B8&gt;0</formula>
    </cfRule>
    <cfRule type="cellIs" dxfId="613" priority="60" stopIfTrue="1" operator="equal">
      <formula>0</formula>
    </cfRule>
  </conditionalFormatting>
  <conditionalFormatting sqref="K65535:K65536">
    <cfRule type="expression" dxfId="612" priority="61" stopIfTrue="1">
      <formula>OR($C65535&lt;0,AND($C65535=$Y65535,$B65535=$Y65535))</formula>
    </cfRule>
    <cfRule type="expression" dxfId="611" priority="62" stopIfTrue="1">
      <formula>SUM($U65535:$X65537)&gt;0</formula>
    </cfRule>
    <cfRule type="expression" dxfId="610" priority="63" stopIfTrue="1">
      <formula>$D65535=0</formula>
    </cfRule>
  </conditionalFormatting>
  <conditionalFormatting sqref="K65534">
    <cfRule type="expression" dxfId="609" priority="64" stopIfTrue="1">
      <formula>OR($C65534&lt;0,AND($C65534=$Y65534,$B65534=$Y65534))</formula>
    </cfRule>
    <cfRule type="expression" dxfId="608" priority="65" stopIfTrue="1">
      <formula>SUM($U65534:$X65536)&gt;0</formula>
    </cfRule>
    <cfRule type="expression" dxfId="607" priority="66" stopIfTrue="1">
      <formula>$D65534=0</formula>
    </cfRule>
  </conditionalFormatting>
  <conditionalFormatting sqref="L65535:M65536">
    <cfRule type="expression" dxfId="606" priority="67" stopIfTrue="1">
      <formula>OR($C65535&lt;0,AND($C65535=$Y65535,$B65535=$Y65535))</formula>
    </cfRule>
    <cfRule type="expression" dxfId="605" priority="68" stopIfTrue="1">
      <formula>SUM($U65535:$X65537)&gt;1</formula>
    </cfRule>
  </conditionalFormatting>
  <conditionalFormatting sqref="L65534:M65534">
    <cfRule type="expression" dxfId="604" priority="69" stopIfTrue="1">
      <formula>OR($C65534&lt;0,AND($C65534=$Y65534,$B65534=$Y65534))</formula>
    </cfRule>
    <cfRule type="expression" dxfId="603" priority="70" stopIfTrue="1">
      <formula>SUM($U65534:$X65536)&gt;1</formula>
    </cfRule>
  </conditionalFormatting>
  <conditionalFormatting sqref="N8:P65536">
    <cfRule type="expression" dxfId="602" priority="71" stopIfTrue="1">
      <formula>OR($O8="Plus",$O8="Basis",$O8="Breedte")</formula>
    </cfRule>
  </conditionalFormatting>
  <conditionalFormatting sqref="A8:A272">
    <cfRule type="expression" dxfId="601" priority="46" stopIfTrue="1">
      <formula>OR($C8&lt;-50,AND($C8=$AJ8,$A8=$AJ8))</formula>
    </cfRule>
    <cfRule type="expression" dxfId="600" priority="47" stopIfTrue="1">
      <formula>$A8&gt;0</formula>
    </cfRule>
    <cfRule type="cellIs" dxfId="599" priority="48" stopIfTrue="1" operator="equal">
      <formula>0</formula>
    </cfRule>
  </conditionalFormatting>
  <conditionalFormatting sqref="C8:C65536 G8:H65536">
    <cfRule type="expression" dxfId="598" priority="58" stopIfTrue="1">
      <formula>$B8&gt;0</formula>
    </cfRule>
  </conditionalFormatting>
  <conditionalFormatting sqref="I8:J65536">
    <cfRule type="expression" dxfId="597" priority="57" stopIfTrue="1">
      <formula>$A8&gt;0</formula>
    </cfRule>
  </conditionalFormatting>
  <conditionalFormatting sqref="AR25">
    <cfRule type="cellIs" dxfId="596" priority="44" operator="equal">
      <formula>0</formula>
    </cfRule>
  </conditionalFormatting>
  <conditionalFormatting sqref="AR27">
    <cfRule type="cellIs" dxfId="595" priority="43" operator="equal">
      <formula>0</formula>
    </cfRule>
  </conditionalFormatting>
  <conditionalFormatting sqref="AR29">
    <cfRule type="cellIs" dxfId="594" priority="42" operator="equal">
      <formula>0</formula>
    </cfRule>
  </conditionalFormatting>
  <conditionalFormatting sqref="AQ26">
    <cfRule type="containsErrors" dxfId="593" priority="72">
      <formula>ISERROR(AQ26)</formula>
    </cfRule>
  </conditionalFormatting>
  <conditionalFormatting sqref="AQ28">
    <cfRule type="containsErrors" dxfId="592" priority="41">
      <formula>ISERROR(AQ28)</formula>
    </cfRule>
  </conditionalFormatting>
  <conditionalFormatting sqref="AQ30">
    <cfRule type="containsErrors" dxfId="591" priority="40">
      <formula>ISERROR(AQ30)</formula>
    </cfRule>
  </conditionalFormatting>
  <conditionalFormatting sqref="AR25">
    <cfRule type="cellIs" dxfId="590" priority="39" operator="equal">
      <formula>0</formula>
    </cfRule>
  </conditionalFormatting>
  <conditionalFormatting sqref="AR27">
    <cfRule type="cellIs" dxfId="589" priority="38" operator="equal">
      <formula>0</formula>
    </cfRule>
  </conditionalFormatting>
  <conditionalFormatting sqref="AR29">
    <cfRule type="cellIs" dxfId="588" priority="37" operator="equal">
      <formula>0</formula>
    </cfRule>
  </conditionalFormatting>
  <conditionalFormatting sqref="AQ26">
    <cfRule type="containsErrors" dxfId="587" priority="36">
      <formula>ISERROR(AQ26)</formula>
    </cfRule>
  </conditionalFormatting>
  <conditionalFormatting sqref="AQ28">
    <cfRule type="containsErrors" dxfId="586" priority="35">
      <formula>ISERROR(AQ28)</formula>
    </cfRule>
  </conditionalFormatting>
  <conditionalFormatting sqref="AQ30">
    <cfRule type="containsErrors" dxfId="585" priority="34">
      <formula>ISERROR(AQ30)</formula>
    </cfRule>
  </conditionalFormatting>
  <conditionalFormatting sqref="AR25">
    <cfRule type="cellIs" dxfId="584" priority="33" operator="equal">
      <formula>0</formula>
    </cfRule>
  </conditionalFormatting>
  <conditionalFormatting sqref="AR27">
    <cfRule type="cellIs" dxfId="583" priority="32" operator="equal">
      <formula>0</formula>
    </cfRule>
  </conditionalFormatting>
  <conditionalFormatting sqref="AR29">
    <cfRule type="cellIs" dxfId="582" priority="31" operator="equal">
      <formula>0</formula>
    </cfRule>
  </conditionalFormatting>
  <conditionalFormatting sqref="AQ26">
    <cfRule type="containsErrors" dxfId="581" priority="30">
      <formula>ISERROR(AQ26)</formula>
    </cfRule>
  </conditionalFormatting>
  <conditionalFormatting sqref="AQ28">
    <cfRule type="containsErrors" dxfId="580" priority="29">
      <formula>ISERROR(AQ28)</formula>
    </cfRule>
  </conditionalFormatting>
  <conditionalFormatting sqref="AQ30">
    <cfRule type="containsErrors" dxfId="579" priority="28">
      <formula>ISERROR(AQ30)</formula>
    </cfRule>
  </conditionalFormatting>
  <conditionalFormatting sqref="AR25">
    <cfRule type="cellIs" dxfId="578" priority="27" operator="equal">
      <formula>0</formula>
    </cfRule>
  </conditionalFormatting>
  <conditionalFormatting sqref="AR27">
    <cfRule type="cellIs" dxfId="577" priority="26" operator="equal">
      <formula>0</formula>
    </cfRule>
  </conditionalFormatting>
  <conditionalFormatting sqref="AR29">
    <cfRule type="cellIs" dxfId="576" priority="25" operator="equal">
      <formula>0</formula>
    </cfRule>
  </conditionalFormatting>
  <conditionalFormatting sqref="AQ26">
    <cfRule type="containsErrors" dxfId="575" priority="24">
      <formula>ISERROR(AQ26)</formula>
    </cfRule>
  </conditionalFormatting>
  <conditionalFormatting sqref="AQ28">
    <cfRule type="containsErrors" dxfId="574" priority="23">
      <formula>ISERROR(AQ28)</formula>
    </cfRule>
  </conditionalFormatting>
  <conditionalFormatting sqref="AQ30">
    <cfRule type="containsErrors" dxfId="573" priority="22">
      <formula>ISERROR(AQ30)</formula>
    </cfRule>
  </conditionalFormatting>
  <conditionalFormatting sqref="AR25">
    <cfRule type="cellIs" dxfId="572" priority="21" operator="equal">
      <formula>0</formula>
    </cfRule>
  </conditionalFormatting>
  <conditionalFormatting sqref="AR27">
    <cfRule type="cellIs" dxfId="571" priority="20" operator="equal">
      <formula>0</formula>
    </cfRule>
  </conditionalFormatting>
  <conditionalFormatting sqref="AR29">
    <cfRule type="cellIs" dxfId="570" priority="19" operator="equal">
      <formula>0</formula>
    </cfRule>
  </conditionalFormatting>
  <conditionalFormatting sqref="AQ26">
    <cfRule type="containsErrors" dxfId="569" priority="18">
      <formula>ISERROR(AQ26)</formula>
    </cfRule>
  </conditionalFormatting>
  <conditionalFormatting sqref="AQ28">
    <cfRule type="containsErrors" dxfId="568" priority="17">
      <formula>ISERROR(AQ28)</formula>
    </cfRule>
  </conditionalFormatting>
  <conditionalFormatting sqref="AQ30">
    <cfRule type="containsErrors" dxfId="567" priority="16">
      <formula>ISERROR(AQ30)</formula>
    </cfRule>
  </conditionalFormatting>
  <conditionalFormatting sqref="AR25">
    <cfRule type="cellIs" dxfId="566" priority="15" operator="equal">
      <formula>0</formula>
    </cfRule>
  </conditionalFormatting>
  <conditionalFormatting sqref="AR27">
    <cfRule type="cellIs" dxfId="565" priority="14" operator="equal">
      <formula>0</formula>
    </cfRule>
  </conditionalFormatting>
  <conditionalFormatting sqref="AR29">
    <cfRule type="cellIs" dxfId="564" priority="13" operator="equal">
      <formula>0</formula>
    </cfRule>
  </conditionalFormatting>
  <conditionalFormatting sqref="AQ26">
    <cfRule type="containsErrors" dxfId="563" priority="12">
      <formula>ISERROR(AQ26)</formula>
    </cfRule>
  </conditionalFormatting>
  <conditionalFormatting sqref="AQ28">
    <cfRule type="containsErrors" dxfId="562" priority="11">
      <formula>ISERROR(AQ28)</formula>
    </cfRule>
  </conditionalFormatting>
  <conditionalFormatting sqref="AQ30">
    <cfRule type="containsErrors" dxfId="561" priority="10">
      <formula>ISERROR(AQ30)</formula>
    </cfRule>
  </conditionalFormatting>
  <conditionalFormatting sqref="F8:F618">
    <cfRule type="expression" dxfId="560" priority="56">
      <formula>$D8=0</formula>
    </cfRule>
  </conditionalFormatting>
  <conditionalFormatting sqref="AT10:AV15 AZ15:BB15">
    <cfRule type="cellIs" dxfId="559" priority="9" stopIfTrue="1" operator="lessThanOrEqual">
      <formula>0</formula>
    </cfRule>
  </conditionalFormatting>
  <conditionalFormatting sqref="AT18:AV22 AT26:AV30">
    <cfRule type="cellIs" dxfId="558" priority="8" stopIfTrue="1" operator="lessThanOrEqual">
      <formula>0</formula>
    </cfRule>
  </conditionalFormatting>
  <conditionalFormatting sqref="AY26:BB30 AY18:BB22">
    <cfRule type="cellIs" dxfId="557" priority="7" stopIfTrue="1" operator="lessThanOrEqual">
      <formula>0</formula>
    </cfRule>
  </conditionalFormatting>
  <conditionalFormatting sqref="AR32 AR34 AR36">
    <cfRule type="cellIs" dxfId="556" priority="6" operator="equal">
      <formula>0</formula>
    </cfRule>
  </conditionalFormatting>
  <conditionalFormatting sqref="AQ33 AQ35 AQ37">
    <cfRule type="containsErrors" dxfId="555" priority="5">
      <formula>ISERROR(AQ33)</formula>
    </cfRule>
  </conditionalFormatting>
  <conditionalFormatting sqref="A8:P45 A63:P65536 A46:C62 E46:P62">
    <cfRule type="expression" dxfId="554" priority="45" stopIfTrue="1">
      <formula>OR($C8&lt;0,AND($C8=$Y8,$B8=$Y8))</formula>
    </cfRule>
  </conditionalFormatting>
  <conditionalFormatting sqref="AW15:AY15">
    <cfRule type="cellIs" dxfId="553" priority="3" stopIfTrue="1" operator="lessThanOrEqual">
      <formula>0</formula>
    </cfRule>
  </conditionalFormatting>
  <conditionalFormatting sqref="AW15:AY15">
    <cfRule type="cellIs" dxfId="552" priority="2" stopIfTrue="1" operator="lessThanOrEqual">
      <formula>0</formula>
    </cfRule>
  </conditionalFormatting>
  <conditionalFormatting sqref="D46:D62">
    <cfRule type="expression" dxfId="551" priority="1" stopIfTrue="1">
      <formula>OR($C46&lt;0,AND($C46=$Y46,$B46=$Y46))</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11" activePane="bottomRight" state="frozen"/>
      <selection pane="topRight" activeCell="F1" sqref="F1"/>
      <selection pane="bottomLeft" activeCell="A8" sqref="A8"/>
      <selection pane="bottomRight" activeCell="E31" sqref="E31"/>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72" t="s">
        <v>84</v>
      </c>
      <c r="D1" s="273"/>
      <c r="E1" s="273"/>
      <c r="F1" s="273"/>
      <c r="G1" s="273"/>
      <c r="H1" s="273"/>
      <c r="I1" s="273"/>
      <c r="J1" s="273"/>
      <c r="K1" s="273"/>
      <c r="L1" s="273"/>
      <c r="M1" s="273"/>
      <c r="N1" s="274"/>
      <c r="O1" s="16"/>
      <c r="P1" s="7"/>
      <c r="Q1" s="57" t="s">
        <v>21</v>
      </c>
    </row>
    <row r="2" spans="1:54" ht="18" customHeight="1" x14ac:dyDescent="0.2">
      <c r="B2" s="8" t="s">
        <v>3</v>
      </c>
      <c r="C2" s="272" t="s">
        <v>44</v>
      </c>
      <c r="D2" s="273"/>
      <c r="E2" s="273"/>
      <c r="F2" s="273"/>
      <c r="G2" s="273"/>
      <c r="H2" s="273"/>
      <c r="I2" s="273"/>
      <c r="J2" s="273"/>
      <c r="K2" s="273"/>
      <c r="L2" s="273"/>
      <c r="M2" s="273"/>
      <c r="N2" s="27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185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82</v>
      </c>
    </row>
    <row r="8" spans="1:54" ht="12" customHeight="1" thickTop="1" x14ac:dyDescent="0.15">
      <c r="A8" s="5">
        <f t="shared" ref="A8:A71" si="0">IF(I8="A",25,IF(I8="B",25,IF(I8="C",25,IF(I8="D",15,IF(I8="E",10,0)))))</f>
        <v>0</v>
      </c>
      <c r="B8" s="5">
        <f t="shared" ref="B8:B71" si="1">IF(G8="I",20,IF(G8="II",20,IF(G8="III",20,IF(G8="IV",20,IF(G8="V",20,0)))))</f>
        <v>0</v>
      </c>
      <c r="C8" s="14">
        <f>C5</f>
        <v>185</v>
      </c>
      <c r="F8" s="253">
        <f>VLOOKUP(C8,Blad1!$A:$D,4,0)</f>
        <v>227</v>
      </c>
      <c r="G8" s="65" t="str">
        <f>IF(C8=160,"I",IF(C8=145,"II",IF(C8=131,"III",IF(C8=116,"IV",IF(C8=0,"V","")))))</f>
        <v/>
      </c>
      <c r="H8" s="4" t="str">
        <f>IF(G8="I",$K8,IF(G8="II",$K8-SUM(H7:H$8),IF(G8="III",$K8-SUM(H7:H$8),IF(G8="IV",$K8-SUM(H7:H$8),IF(G8="V",1-SUM(H7:H$8)," ")))))</f>
        <v xml:space="preserve"> </v>
      </c>
      <c r="I8" s="66" t="str">
        <f>IF(C8=24,"A",IF(C8=14,"B",IF(C8=3,"C",IF(C8=-5,"D",IF(C8=-30,"E","")))))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227</v>
      </c>
      <c r="S8" s="12">
        <f t="shared" ref="S8:S71" si="4">C8</f>
        <v>185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185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184</v>
      </c>
      <c r="E9" s="56"/>
      <c r="F9" s="253">
        <f>VLOOKUP(C9,Blad1!$A:$D,4,0)</f>
        <v>227</v>
      </c>
      <c r="G9" s="65" t="str">
        <f t="shared" ref="G9:G72" si="17">IF(C9=160,"I",IF(C9=145,"II",IF(C9=131,"III",IF(C9=116,"IV",IF(C9=0,"V","")))))</f>
        <v/>
      </c>
      <c r="H9" s="4" t="str">
        <f>IF(G9="I",$K9,IF(G9="II",$K9-SUM(H8:H$8),IF(G9="III",$K9-SUM(H8:H$8),IF(G9="IV",$K9-SUM(H8:H$8),IF(G9="V",1-SUM(H8:H$8)," ")))))</f>
        <v xml:space="preserve"> </v>
      </c>
      <c r="I9" s="66" t="str">
        <f t="shared" ref="I9:I72" si="18">IF(C9=24,"A",IF(C9=14,"B",IF(C9=3,"C",IF(C9=-5,"D",IF(C9=-30,"E","")))))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227</v>
      </c>
      <c r="S9" s="12">
        <f t="shared" si="4"/>
        <v>184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184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183</v>
      </c>
      <c r="E10" s="56"/>
      <c r="F10" s="253">
        <f>VLOOKUP(C10,Blad1!$A:$D,4,0)</f>
        <v>226</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226</v>
      </c>
      <c r="S10" s="12">
        <f t="shared" si="4"/>
        <v>183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183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160</v>
      </c>
      <c r="AT10" s="114">
        <f>AU10*AT$14</f>
        <v>0</v>
      </c>
      <c r="AU10" s="115">
        <f>AV10</f>
        <v>0</v>
      </c>
      <c r="AV10" s="118">
        <f>IF($U3=0,0,VLOOKUP("I",$G:$S,5,FALSE))</f>
        <v>0</v>
      </c>
    </row>
    <row r="11" spans="1:54" ht="12" customHeight="1" x14ac:dyDescent="0.15">
      <c r="A11" s="5">
        <f t="shared" si="0"/>
        <v>0</v>
      </c>
      <c r="B11" s="5">
        <f t="shared" si="1"/>
        <v>0</v>
      </c>
      <c r="C11" s="14">
        <f t="shared" si="16"/>
        <v>182</v>
      </c>
      <c r="E11" s="56"/>
      <c r="F11" s="253">
        <f>VLOOKUP(C11,Blad1!$A:$D,4,0)</f>
        <v>226</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226</v>
      </c>
      <c r="S11" s="12">
        <f t="shared" si="4"/>
        <v>182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182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116</v>
      </c>
      <c r="AT11" s="114">
        <f>AU11*AT$14</f>
        <v>0</v>
      </c>
      <c r="AU11" s="115">
        <f>AV11-AV10</f>
        <v>0</v>
      </c>
      <c r="AV11" s="118">
        <f>IF($U4=0,0,VLOOKUP("IV",$G:$S,5,FALSE))</f>
        <v>0</v>
      </c>
    </row>
    <row r="12" spans="1:54" ht="12" customHeight="1" x14ac:dyDescent="0.15">
      <c r="A12" s="5">
        <f t="shared" si="0"/>
        <v>0</v>
      </c>
      <c r="B12" s="5">
        <f t="shared" si="1"/>
        <v>0</v>
      </c>
      <c r="C12" s="14">
        <f t="shared" si="16"/>
        <v>181</v>
      </c>
      <c r="E12" s="56"/>
      <c r="F12" s="253">
        <f>VLOOKUP(C12,Blad1!$A:$D,4,0)</f>
        <v>225</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225</v>
      </c>
      <c r="S12" s="12">
        <f t="shared" si="4"/>
        <v>181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181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180</v>
      </c>
      <c r="E13" s="56"/>
      <c r="F13" s="253">
        <f>VLOOKUP(C13,Blad1!$A:$D,4,0)</f>
        <v>225</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225</v>
      </c>
      <c r="S13" s="12">
        <f t="shared" si="4"/>
        <v>180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180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179</v>
      </c>
      <c r="E14" s="56"/>
      <c r="F14" s="253">
        <f>VLOOKUP(C14,Blad1!$A:$D,4,0)</f>
        <v>224</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224</v>
      </c>
      <c r="S14" s="12">
        <f t="shared" si="4"/>
        <v>179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179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178</v>
      </c>
      <c r="F15" s="253">
        <f>VLOOKUP(C15,Blad1!$A:$D,4,0)</f>
        <v>223</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223</v>
      </c>
      <c r="S15" s="12">
        <f t="shared" si="4"/>
        <v>178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178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177</v>
      </c>
      <c r="E16" s="56"/>
      <c r="F16" s="253">
        <f>VLOOKUP(C16,Blad1!$A:$D,4,0)</f>
        <v>223</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223</v>
      </c>
      <c r="S16" s="12">
        <f t="shared" si="4"/>
        <v>177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177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47"/>
      <c r="AY16" s="28" t="s">
        <v>9</v>
      </c>
      <c r="AZ16" s="28"/>
      <c r="BA16" s="28"/>
      <c r="BB16" s="29"/>
    </row>
    <row r="17" spans="1:55" ht="12" customHeight="1" thickTop="1" x14ac:dyDescent="0.15">
      <c r="A17" s="5">
        <f t="shared" si="0"/>
        <v>0</v>
      </c>
      <c r="B17" s="5">
        <f t="shared" si="1"/>
        <v>0</v>
      </c>
      <c r="C17" s="14">
        <f t="shared" si="16"/>
        <v>176</v>
      </c>
      <c r="F17" s="253">
        <f>VLOOKUP(C17,Blad1!$A:$D,4,0)</f>
        <v>222</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222</v>
      </c>
      <c r="S17" s="12">
        <f t="shared" si="4"/>
        <v>176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176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175</v>
      </c>
      <c r="E18" s="56"/>
      <c r="F18" s="253">
        <f>VLOOKUP(C18,Blad1!$A:$D,4,0)</f>
        <v>222</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222</v>
      </c>
      <c r="S18" s="12">
        <f t="shared" si="4"/>
        <v>175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175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174</v>
      </c>
      <c r="F19" s="253">
        <f>VLOOKUP(C19,Blad1!$A:$D,4,0)</f>
        <v>221</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221</v>
      </c>
      <c r="S19" s="12">
        <f t="shared" si="4"/>
        <v>174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174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173</v>
      </c>
      <c r="F20" s="253">
        <f>VLOOKUP(C20,Blad1!$A:$D,4,0)</f>
        <v>220</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220</v>
      </c>
      <c r="S20" s="12">
        <f t="shared" si="4"/>
        <v>173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173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172</v>
      </c>
      <c r="E21" s="56"/>
      <c r="F21" s="253">
        <f>VLOOKUP(C21,Blad1!$A:$D,4,0)</f>
        <v>220</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220</v>
      </c>
      <c r="S21" s="12">
        <f t="shared" si="4"/>
        <v>172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172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171</v>
      </c>
      <c r="E22" s="56"/>
      <c r="F22" s="253">
        <f>VLOOKUP(C22,Blad1!$A:$D,4,0)</f>
        <v>219</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219</v>
      </c>
      <c r="S22" s="12">
        <f t="shared" si="4"/>
        <v>171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171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170</v>
      </c>
      <c r="E23" s="56"/>
      <c r="F23" s="253">
        <f>VLOOKUP(C23,Blad1!$A:$D,4,0)</f>
        <v>219</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219</v>
      </c>
      <c r="S23" s="12">
        <f t="shared" si="4"/>
        <v>170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170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169</v>
      </c>
      <c r="F24" s="253">
        <f>VLOOKUP(C24,Blad1!$A:$D,4,0)</f>
        <v>218</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218</v>
      </c>
      <c r="S24" s="12">
        <f t="shared" si="4"/>
        <v>169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169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168</v>
      </c>
      <c r="E25" s="56"/>
      <c r="F25" s="253">
        <f>VLOOKUP(C25,Blad1!$A:$D,4,0)</f>
        <v>217</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217</v>
      </c>
      <c r="S25" s="12">
        <f t="shared" si="4"/>
        <v>168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168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167</v>
      </c>
      <c r="F26" s="253">
        <f>VLOOKUP(C26,Blad1!$A:$D,4,0)</f>
        <v>217</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217</v>
      </c>
      <c r="S26" s="12">
        <f t="shared" si="4"/>
        <v>167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167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166</v>
      </c>
      <c r="F27" s="253">
        <f>VLOOKUP(C27,Blad1!$A:$D,4,0)</f>
        <v>216</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216</v>
      </c>
      <c r="S27" s="12">
        <f t="shared" si="4"/>
        <v>166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166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165</v>
      </c>
      <c r="F28" s="253">
        <f>VLOOKUP(C28,Blad1!$A:$D,4,0)</f>
        <v>216</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216</v>
      </c>
      <c r="S28" s="12">
        <f t="shared" si="4"/>
        <v>165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165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164</v>
      </c>
      <c r="F29" s="253">
        <f>VLOOKUP(C29,Blad1!$A:$D,4,0)</f>
        <v>215</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215</v>
      </c>
      <c r="S29" s="12">
        <f t="shared" si="4"/>
        <v>164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164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163</v>
      </c>
      <c r="E30" s="56"/>
      <c r="F30" s="253">
        <f>VLOOKUP(C30,Blad1!$A:$D,4,0)</f>
        <v>214</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214</v>
      </c>
      <c r="S30" s="12">
        <f t="shared" si="4"/>
        <v>163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163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162</v>
      </c>
      <c r="F31" s="253">
        <f>VLOOKUP(C31,Blad1!$A:$D,4,0)</f>
        <v>214</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214</v>
      </c>
      <c r="S31" s="12">
        <f t="shared" si="4"/>
        <v>162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162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161</v>
      </c>
      <c r="F32" s="253">
        <f>VLOOKUP(C32,Blad1!$A:$D,4,0)</f>
        <v>213</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213</v>
      </c>
      <c r="S32" s="12">
        <f t="shared" si="4"/>
        <v>161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161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20</v>
      </c>
      <c r="C33" s="14">
        <f t="shared" si="16"/>
        <v>160</v>
      </c>
      <c r="F33" s="253">
        <f>VLOOKUP(C33,Blad1!$A:$D,4,0)</f>
        <v>213</v>
      </c>
      <c r="G33" s="65" t="str">
        <f t="shared" si="17"/>
        <v>I</v>
      </c>
      <c r="H33" s="4">
        <f>IF(G33="I",$K33,IF(G33="II",$K33-SUM(H$8:H32),IF(G33="III",$K33-SUM(H$8:H32),IF(G33="IV",$K33-SUM(H$8:H32),IF(G33="V",1-SUM(H$8:H32)," ")))))</f>
        <v>0</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213</v>
      </c>
      <c r="S33" s="12">
        <f t="shared" si="4"/>
        <v>160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160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5" t="e">
        <f>VLOOKUP(AQ32,L8:Q275,6,FALSE)</f>
        <v>#N/A</v>
      </c>
      <c r="AR33" s="276"/>
      <c r="AS33" s="276"/>
      <c r="AT33" s="276"/>
      <c r="AU33" s="276"/>
      <c r="AV33" s="276"/>
      <c r="AW33" s="276"/>
      <c r="AX33" s="276"/>
      <c r="AY33" s="276"/>
      <c r="AZ33" s="276"/>
      <c r="BA33" s="276"/>
      <c r="BB33" s="277"/>
    </row>
    <row r="34" spans="1:54" ht="12" customHeight="1" x14ac:dyDescent="0.15">
      <c r="A34" s="5">
        <f t="shared" si="0"/>
        <v>0</v>
      </c>
      <c r="B34" s="5">
        <f t="shared" si="1"/>
        <v>0</v>
      </c>
      <c r="C34" s="14">
        <f t="shared" si="16"/>
        <v>159</v>
      </c>
      <c r="F34" s="253">
        <f>VLOOKUP(C34,Blad1!$A:$D,4,0)</f>
        <v>212</v>
      </c>
      <c r="G34" s="65" t="str">
        <f t="shared" si="17"/>
        <v/>
      </c>
      <c r="H34" s="4" t="str">
        <f>IF(G34="I",$K34,IF(G34="II",$K34-SUM(H$8:H33),IF(G34="III",$K34-SUM(H$8:H33),IF(G34="IV",$K34-SUM(H$8:H33),IF(G34="V",1-SUM(H$8:H33)," ")))))</f>
        <v xml:space="preserve"> </v>
      </c>
      <c r="I34" s="66" t="str">
        <f>IF(C34=24,"A",IF(C34=14,"B",IF(C34=3,"C",IF(C34=-5,"D",IF(C34=-30,"E","")))))</f>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212</v>
      </c>
      <c r="S34" s="12">
        <f t="shared" si="4"/>
        <v>159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159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158</v>
      </c>
      <c r="F35" s="253">
        <f>VLOOKUP(C35,Blad1!$A:$D,4,0)</f>
        <v>212</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212</v>
      </c>
      <c r="S35" s="12">
        <f t="shared" si="4"/>
        <v>158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158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8" t="e">
        <f>VLOOKUP(AQ34,L8:Q275,6,FALSE)</f>
        <v>#N/A</v>
      </c>
      <c r="AR35" s="279"/>
      <c r="AS35" s="279"/>
      <c r="AT35" s="279"/>
      <c r="AU35" s="279"/>
      <c r="AV35" s="279"/>
      <c r="AW35" s="279"/>
      <c r="AX35" s="279"/>
      <c r="AY35" s="279"/>
      <c r="AZ35" s="279"/>
      <c r="BA35" s="279"/>
      <c r="BB35" s="280"/>
    </row>
    <row r="36" spans="1:54" ht="12" customHeight="1" x14ac:dyDescent="0.15">
      <c r="A36" s="5">
        <f t="shared" si="0"/>
        <v>0</v>
      </c>
      <c r="B36" s="5">
        <f t="shared" si="1"/>
        <v>0</v>
      </c>
      <c r="C36" s="14">
        <f t="shared" si="16"/>
        <v>157</v>
      </c>
      <c r="F36" s="253">
        <f>VLOOKUP(C36,Blad1!$A:$D,4,0)</f>
        <v>211</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211</v>
      </c>
      <c r="S36" s="12">
        <f t="shared" si="4"/>
        <v>157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157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156</v>
      </c>
      <c r="F37" s="253">
        <f>VLOOKUP(C37,Blad1!$A:$D,4,0)</f>
        <v>210</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210</v>
      </c>
      <c r="S37" s="12">
        <f t="shared" si="4"/>
        <v>156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156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9" t="e">
        <f>VLOOKUP(AQ36,L8:T275,6,FALSE)</f>
        <v>#N/A</v>
      </c>
      <c r="AR37" s="270"/>
      <c r="AS37" s="270"/>
      <c r="AT37" s="270"/>
      <c r="AU37" s="270"/>
      <c r="AV37" s="270"/>
      <c r="AW37" s="270"/>
      <c r="AX37" s="270"/>
      <c r="AY37" s="270"/>
      <c r="AZ37" s="270"/>
      <c r="BA37" s="270"/>
      <c r="BB37" s="271"/>
    </row>
    <row r="38" spans="1:54" ht="12" customHeight="1" thickTop="1" x14ac:dyDescent="0.15">
      <c r="A38" s="5">
        <f t="shared" si="0"/>
        <v>0</v>
      </c>
      <c r="B38" s="5">
        <f t="shared" si="1"/>
        <v>0</v>
      </c>
      <c r="C38" s="14">
        <f t="shared" si="16"/>
        <v>155</v>
      </c>
      <c r="F38" s="253">
        <f>VLOOKUP(C38,Blad1!$A:$D,4,0)</f>
        <v>210</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210</v>
      </c>
      <c r="S38" s="12">
        <f t="shared" si="4"/>
        <v>155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155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154</v>
      </c>
      <c r="F39" s="253">
        <f>VLOOKUP(C39,Blad1!$A:$D,4,0)</f>
        <v>209</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209</v>
      </c>
      <c r="S39" s="12">
        <f t="shared" si="4"/>
        <v>154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154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153</v>
      </c>
      <c r="F40" s="253">
        <f>VLOOKUP(C40,Blad1!$A:$D,4,0)</f>
        <v>209</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209</v>
      </c>
      <c r="S40" s="12">
        <f t="shared" si="4"/>
        <v>153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153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152</v>
      </c>
      <c r="F41" s="253">
        <f>VLOOKUP(C41,Blad1!$A:$D,4,0)</f>
        <v>208</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208</v>
      </c>
      <c r="S41" s="12">
        <f t="shared" si="4"/>
        <v>152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152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151</v>
      </c>
      <c r="F42" s="253">
        <f>VLOOKUP(C42,Blad1!$A:$D,4,0)</f>
        <v>207</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207</v>
      </c>
      <c r="S42" s="12">
        <f t="shared" si="4"/>
        <v>151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151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150</v>
      </c>
      <c r="F43" s="253">
        <f>VLOOKUP(C43,Blad1!$A:$D,4,0)</f>
        <v>207</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207</v>
      </c>
      <c r="S43" s="12">
        <f t="shared" si="4"/>
        <v>150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150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149</v>
      </c>
      <c r="F44" s="253">
        <f>VLOOKUP(C44,Blad1!$A:$D,4,0)</f>
        <v>206</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206</v>
      </c>
      <c r="S44" s="12">
        <f t="shared" si="4"/>
        <v>149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149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148</v>
      </c>
      <c r="F45" s="253">
        <f>VLOOKUP(C45,Blad1!$A:$D,4,0)</f>
        <v>206</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206</v>
      </c>
      <c r="S45" s="12">
        <f t="shared" si="4"/>
        <v>148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148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147</v>
      </c>
      <c r="F46" s="253">
        <f>VLOOKUP(C46,Blad1!$A:$D,4,0)</f>
        <v>205</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205</v>
      </c>
      <c r="S46" s="12">
        <f t="shared" si="4"/>
        <v>147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147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146</v>
      </c>
      <c r="F47" s="253">
        <f>VLOOKUP(C47,Blad1!$A:$D,4,0)</f>
        <v>204</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204</v>
      </c>
      <c r="S47" s="12">
        <f t="shared" si="4"/>
        <v>146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146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20</v>
      </c>
      <c r="C48" s="14">
        <f t="shared" si="16"/>
        <v>145</v>
      </c>
      <c r="F48" s="253">
        <f>VLOOKUP(C48,Blad1!$A:$D,4,0)</f>
        <v>204</v>
      </c>
      <c r="G48" s="65" t="str">
        <f t="shared" si="17"/>
        <v>II</v>
      </c>
      <c r="H48" s="4">
        <f>IF(G48="I",$K48,IF(G48="II",$K48-SUM(H$8:H47),IF(G48="III",$K48-SUM(H$8:H47),IF(G48="IV",$K48-SUM(H$8:H47),IF(G48="V",1-SUM(H$8:H47)," ")))))</f>
        <v>0</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204</v>
      </c>
      <c r="S48" s="12">
        <f t="shared" si="4"/>
        <v>145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145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144</v>
      </c>
      <c r="F49" s="253">
        <f>VLOOKUP(C49,Blad1!$A:$D,4,0)</f>
        <v>203</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203</v>
      </c>
      <c r="S49" s="12">
        <f t="shared" si="4"/>
        <v>144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144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143</v>
      </c>
      <c r="F50" s="253">
        <f>VLOOKUP(C50,Blad1!$A:$D,4,0)</f>
        <v>203</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203</v>
      </c>
      <c r="S50" s="12">
        <f t="shared" si="4"/>
        <v>143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143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142</v>
      </c>
      <c r="F51" s="253">
        <f>VLOOKUP(C51,Blad1!$A:$D,4,0)</f>
        <v>202</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202</v>
      </c>
      <c r="S51" s="12">
        <f t="shared" si="4"/>
        <v>142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142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141</v>
      </c>
      <c r="F52" s="253">
        <f>VLOOKUP(C52,Blad1!$A:$D,4,0)</f>
        <v>201</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201</v>
      </c>
      <c r="S52" s="12">
        <f t="shared" si="4"/>
        <v>141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141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140</v>
      </c>
      <c r="F53" s="253">
        <f>VLOOKUP(C53,Blad1!$A:$D,4,0)</f>
        <v>201</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201</v>
      </c>
      <c r="S53" s="12">
        <f t="shared" si="4"/>
        <v>140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140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139</v>
      </c>
      <c r="F54" s="253">
        <f>VLOOKUP(C54,Blad1!$A:$D,4,0)</f>
        <v>200</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200</v>
      </c>
      <c r="S54" s="12">
        <f t="shared" si="4"/>
        <v>139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139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138</v>
      </c>
      <c r="F55" s="253">
        <f>VLOOKUP(C55,Blad1!$A:$D,4,0)</f>
        <v>200</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200</v>
      </c>
      <c r="S55" s="12">
        <f t="shared" si="4"/>
        <v>138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138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137</v>
      </c>
      <c r="F56" s="253">
        <f>VLOOKUP(C56,Blad1!$A:$D,4,0)</f>
        <v>199</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199</v>
      </c>
      <c r="S56" s="12">
        <f t="shared" si="4"/>
        <v>137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137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136</v>
      </c>
      <c r="F57" s="253">
        <f>VLOOKUP(C57,Blad1!$A:$D,4,0)</f>
        <v>199</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199</v>
      </c>
      <c r="S57" s="12">
        <f t="shared" si="4"/>
        <v>136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136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135</v>
      </c>
      <c r="F58" s="253">
        <f>VLOOKUP(C58,Blad1!$A:$D,4,0)</f>
        <v>198</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198</v>
      </c>
      <c r="S58" s="12">
        <f t="shared" si="4"/>
        <v>135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135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134</v>
      </c>
      <c r="F59" s="253">
        <f>VLOOKUP(C59,Blad1!$A:$D,4,0)</f>
        <v>197</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197</v>
      </c>
      <c r="S59" s="12">
        <f t="shared" si="4"/>
        <v>134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134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133</v>
      </c>
      <c r="F60" s="253">
        <f>VLOOKUP(C60,Blad1!$A:$D,4,0)</f>
        <v>197</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197</v>
      </c>
      <c r="S60" s="12">
        <f t="shared" si="4"/>
        <v>133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133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132</v>
      </c>
      <c r="F61" s="253">
        <f>VLOOKUP(C61,Blad1!$A:$D,4,0)</f>
        <v>196</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196</v>
      </c>
      <c r="S61" s="12">
        <f t="shared" si="4"/>
        <v>132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132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20</v>
      </c>
      <c r="C62" s="14">
        <f t="shared" si="16"/>
        <v>131</v>
      </c>
      <c r="F62" s="253">
        <f>VLOOKUP(C62,Blad1!$A:$D,4,0)</f>
        <v>196</v>
      </c>
      <c r="G62" s="65" t="str">
        <f t="shared" si="17"/>
        <v>III</v>
      </c>
      <c r="H62" s="4">
        <f>IF(G62="I",$K62,IF(G62="II",$K62-SUM(H$8:H61),IF(G62="III",$K62-SUM(H$8:H61),IF(G62="IV",$K62-SUM(H$8:H61),IF(G62="V",1-SUM(H$8:H61)," ")))))</f>
        <v>0</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196</v>
      </c>
      <c r="S62" s="12">
        <f t="shared" si="4"/>
        <v>131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131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130</v>
      </c>
      <c r="F63" s="253">
        <f>VLOOKUP(C63,Blad1!$A:$D,4,0)</f>
        <v>195</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195</v>
      </c>
      <c r="S63" s="12">
        <f t="shared" si="4"/>
        <v>130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130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129</v>
      </c>
      <c r="F64" s="253">
        <f>VLOOKUP(C64,Blad1!$A:$D,4,0)</f>
        <v>194</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194</v>
      </c>
      <c r="S64" s="12">
        <f t="shared" si="4"/>
        <v>129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129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128</v>
      </c>
      <c r="F65" s="253">
        <f>VLOOKUP(C65,Blad1!$A:$D,4,0)</f>
        <v>194</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194</v>
      </c>
      <c r="S65" s="12">
        <f t="shared" si="4"/>
        <v>128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128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127</v>
      </c>
      <c r="F66" s="253">
        <f>VLOOKUP(C66,Blad1!$A:$D,4,0)</f>
        <v>193</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193</v>
      </c>
      <c r="S66" s="12">
        <f t="shared" si="4"/>
        <v>127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127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126</v>
      </c>
      <c r="F67" s="253">
        <f>VLOOKUP(C67,Blad1!$A:$D,4,0)</f>
        <v>193</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193</v>
      </c>
      <c r="S67" s="12">
        <f t="shared" si="4"/>
        <v>126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126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125</v>
      </c>
      <c r="F68" s="253">
        <f>VLOOKUP(C68,Blad1!$A:$D,4,0)</f>
        <v>192</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192</v>
      </c>
      <c r="S68" s="12">
        <f t="shared" si="4"/>
        <v>125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125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124</v>
      </c>
      <c r="F69" s="253">
        <f>VLOOKUP(C69,Blad1!$A:$D,4,0)</f>
        <v>191</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191</v>
      </c>
      <c r="S69" s="12">
        <f t="shared" si="4"/>
        <v>124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124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123</v>
      </c>
      <c r="F70" s="253">
        <f>VLOOKUP(C70,Blad1!$A:$D,4,0)</f>
        <v>191</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191</v>
      </c>
      <c r="S70" s="12">
        <f t="shared" si="4"/>
        <v>123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123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122</v>
      </c>
      <c r="F71" s="253">
        <f>VLOOKUP(C71,Blad1!$A:$D,4,0)</f>
        <v>190</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190</v>
      </c>
      <c r="S71" s="12">
        <f t="shared" si="4"/>
        <v>122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122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121</v>
      </c>
      <c r="F72" s="253">
        <f>VLOOKUP(C72,Blad1!$A:$D,4,0)</f>
        <v>190</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190</v>
      </c>
      <c r="S72" s="12">
        <f t="shared" ref="S72:S135" si="28">C72</f>
        <v>121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121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120</v>
      </c>
      <c r="F73" s="253">
        <f>VLOOKUP(C73,Blad1!$A:$D,4,0)</f>
        <v>189</v>
      </c>
      <c r="G73" s="65" t="str">
        <f t="shared" ref="G73:G136" si="41">IF(C73=160,"I",IF(C73=145,"II",IF(C73=131,"III",IF(C73=116,"IV",IF(C73=0,"V","")))))</f>
        <v/>
      </c>
      <c r="H73" s="4" t="str">
        <f>IF(G73="I",$K73,IF(G73="II",$K73-SUM(H$8:H72),IF(G73="III",$K73-SUM(H$8:H72),IF(G73="IV",$K73-SUM(H$8:H72),IF(G73="V",1-SUM(H$8:H72)," ")))))</f>
        <v xml:space="preserve"> </v>
      </c>
      <c r="I73" s="66" t="str">
        <f t="shared" ref="I73:I109" si="42">IF(C73=24,"A",IF(C73=14,"B",IF(C73=3,"C",IF(C73=-5,"D",IF(C73=-30,"E","")))))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189</v>
      </c>
      <c r="S73" s="12">
        <f t="shared" si="28"/>
        <v>120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120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119</v>
      </c>
      <c r="F74" s="253">
        <f>VLOOKUP(C74,Blad1!$A:$D,4,0)</f>
        <v>188</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188</v>
      </c>
      <c r="S74" s="12">
        <f t="shared" si="28"/>
        <v>119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119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118</v>
      </c>
      <c r="F75" s="253">
        <f>VLOOKUP(C75,Blad1!$A:$D,4,0)</f>
        <v>188</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188</v>
      </c>
      <c r="S75" s="12">
        <f t="shared" si="28"/>
        <v>118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118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117</v>
      </c>
      <c r="F76" s="253">
        <f>VLOOKUP(C76,Blad1!$A:$D,4,0)</f>
        <v>187</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187</v>
      </c>
      <c r="S76" s="12">
        <f t="shared" si="28"/>
        <v>117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117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20</v>
      </c>
      <c r="C77" s="14">
        <f t="shared" si="40"/>
        <v>116</v>
      </c>
      <c r="F77" s="253">
        <f>VLOOKUP(C77,Blad1!$A:$D,4,0)</f>
        <v>187</v>
      </c>
      <c r="G77" s="65" t="str">
        <f t="shared" si="41"/>
        <v>IV</v>
      </c>
      <c r="H77" s="4">
        <f>IF(G77="I",$K77,IF(G77="II",$K77-SUM(H$8:H76),IF(G77="III",$K77-SUM(H$8:H76),IF(G77="IV",$K77-SUM(H$8:H76),IF(G77="V",1-SUM(H$8:H76)," ")))))</f>
        <v>0</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187</v>
      </c>
      <c r="S77" s="12">
        <f t="shared" si="28"/>
        <v>116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116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115</v>
      </c>
      <c r="F78" s="253">
        <f>VLOOKUP(C78,Blad1!$A:$D,4,0)</f>
        <v>186</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186</v>
      </c>
      <c r="S78" s="12">
        <f t="shared" si="28"/>
        <v>115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115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114</v>
      </c>
      <c r="F79" s="253">
        <f>VLOOKUP(C79,Blad1!$A:$D,4,0)</f>
        <v>186</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186</v>
      </c>
      <c r="S79" s="12">
        <f t="shared" si="28"/>
        <v>114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114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113</v>
      </c>
      <c r="F80" s="253">
        <f>VLOOKUP(C80,Blad1!$A:$D,4,0)</f>
        <v>185</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185</v>
      </c>
      <c r="S80" s="12">
        <f t="shared" si="28"/>
        <v>113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113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112</v>
      </c>
      <c r="F81" s="253">
        <f>VLOOKUP(C81,Blad1!$A:$D,4,0)</f>
        <v>184</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184</v>
      </c>
      <c r="S81" s="12">
        <f t="shared" si="28"/>
        <v>112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112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111</v>
      </c>
      <c r="F82" s="253">
        <f>VLOOKUP(C82,Blad1!$A:$D,4,0)</f>
        <v>184</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184</v>
      </c>
      <c r="S82" s="12">
        <f t="shared" si="28"/>
        <v>111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111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110</v>
      </c>
      <c r="F83" s="253">
        <f>VLOOKUP(C83,Blad1!$A:$D,4,0)</f>
        <v>183</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183</v>
      </c>
      <c r="S83" s="12">
        <f t="shared" si="28"/>
        <v>110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110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109</v>
      </c>
      <c r="F84" s="253">
        <f>VLOOKUP(C84,Blad1!$A:$D,4,0)</f>
        <v>183</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183</v>
      </c>
      <c r="S84" s="12">
        <f t="shared" si="28"/>
        <v>109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109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108</v>
      </c>
      <c r="F85" s="253">
        <f>VLOOKUP(C85,Blad1!$A:$D,4,0)</f>
        <v>182</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182</v>
      </c>
      <c r="S85" s="12">
        <f t="shared" si="28"/>
        <v>108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108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107</v>
      </c>
      <c r="F86" s="253">
        <f>VLOOKUP(C86,Blad1!$A:$D,4,0)</f>
        <v>181</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181</v>
      </c>
      <c r="S86" s="12">
        <f t="shared" si="28"/>
        <v>107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107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106</v>
      </c>
      <c r="F87" s="253">
        <f>VLOOKUP(C87,Blad1!$A:$D,4,0)</f>
        <v>181</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181</v>
      </c>
      <c r="S87" s="12">
        <f t="shared" si="28"/>
        <v>106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106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105</v>
      </c>
      <c r="F88" s="253">
        <f>VLOOKUP(C88,Blad1!$A:$D,4,0)</f>
        <v>180</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180</v>
      </c>
      <c r="S88" s="12">
        <f t="shared" si="28"/>
        <v>105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104</v>
      </c>
      <c r="F89" s="253">
        <f>VLOOKUP(C89,Blad1!$A:$D,4,0)</f>
        <v>180</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180</v>
      </c>
      <c r="S89" s="12">
        <f t="shared" si="28"/>
        <v>104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104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103</v>
      </c>
      <c r="F90" s="253">
        <f>VLOOKUP(C90,Blad1!$A:$D,4,0)</f>
        <v>179</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179</v>
      </c>
      <c r="S90" s="12">
        <f t="shared" si="28"/>
        <v>103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103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102</v>
      </c>
      <c r="F91" s="253">
        <f>VLOOKUP(C91,Blad1!$A:$D,4,0)</f>
        <v>178</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178</v>
      </c>
      <c r="S91" s="12">
        <f t="shared" si="28"/>
        <v>102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102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101</v>
      </c>
      <c r="F92" s="253">
        <f>VLOOKUP(C92,Blad1!$A:$D,4,0)</f>
        <v>178</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178</v>
      </c>
      <c r="S92" s="12">
        <f t="shared" si="28"/>
        <v>101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101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100</v>
      </c>
      <c r="F93" s="253">
        <f>VLOOKUP(C93,Blad1!$A:$D,4,0)</f>
        <v>177</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177</v>
      </c>
      <c r="S93" s="12">
        <f t="shared" si="28"/>
        <v>100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100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99</v>
      </c>
      <c r="F94" s="253">
        <f>VLOOKUP(C94,Blad1!$A:$D,4,0)</f>
        <v>177</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177</v>
      </c>
      <c r="S94" s="12">
        <f t="shared" si="28"/>
        <v>99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99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98</v>
      </c>
      <c r="F95" s="253">
        <f>VLOOKUP(C95,Blad1!$A:$D,4,0)</f>
        <v>176</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176</v>
      </c>
      <c r="S95" s="12">
        <f t="shared" si="28"/>
        <v>98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98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97</v>
      </c>
      <c r="F96" s="253">
        <f>VLOOKUP(C96,Blad1!$A:$D,4,0)</f>
        <v>175</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175</v>
      </c>
      <c r="S96" s="12">
        <f t="shared" si="28"/>
        <v>97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97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96</v>
      </c>
      <c r="F97" s="253">
        <f>VLOOKUP(C97,Blad1!$A:$D,4,0)</f>
        <v>175</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175</v>
      </c>
      <c r="S97" s="12">
        <f t="shared" si="28"/>
        <v>96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96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95</v>
      </c>
      <c r="F98" s="253">
        <f>VLOOKUP(C98,Blad1!$A:$D,4,0)</f>
        <v>174</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174</v>
      </c>
      <c r="S98" s="12">
        <f t="shared" si="28"/>
        <v>95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95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94</v>
      </c>
      <c r="F99" s="253">
        <f>VLOOKUP(C99,Blad1!$A:$D,4,0)</f>
        <v>174</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174</v>
      </c>
      <c r="S99" s="12">
        <f t="shared" si="28"/>
        <v>94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94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93</v>
      </c>
      <c r="F100" s="253">
        <f>VLOOKUP(C100,Blad1!$A:$D,4,0)</f>
        <v>173</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173</v>
      </c>
      <c r="S100" s="12">
        <f t="shared" si="28"/>
        <v>93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93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92</v>
      </c>
      <c r="F101" s="253">
        <f>VLOOKUP(C101,Blad1!$A:$D,4,0)</f>
        <v>173</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173</v>
      </c>
      <c r="S101" s="12">
        <f t="shared" si="28"/>
        <v>92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92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91</v>
      </c>
      <c r="F102" s="253">
        <f>VLOOKUP(C102,Blad1!$A:$D,4,0)</f>
        <v>172</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172</v>
      </c>
      <c r="S102" s="12">
        <f t="shared" si="28"/>
        <v>91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91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90</v>
      </c>
      <c r="F103" s="253">
        <f>VLOOKUP(C103,Blad1!$A:$D,4,0)</f>
        <v>171</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171</v>
      </c>
      <c r="S103" s="12">
        <f t="shared" si="28"/>
        <v>90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90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89</v>
      </c>
      <c r="F104" s="253">
        <f>VLOOKUP(C104,Blad1!$A:$D,4,0)</f>
        <v>171</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171</v>
      </c>
      <c r="S104" s="12">
        <f t="shared" si="28"/>
        <v>89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89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88</v>
      </c>
      <c r="F105" s="253">
        <f>VLOOKUP(C105,Blad1!$A:$D,4,0)</f>
        <v>170</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170</v>
      </c>
      <c r="S105" s="12">
        <f t="shared" si="28"/>
        <v>88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88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87</v>
      </c>
      <c r="F106" s="253">
        <f>VLOOKUP(C106,Blad1!$A:$D,4,0)</f>
        <v>170</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170</v>
      </c>
      <c r="S106" s="12">
        <f t="shared" si="28"/>
        <v>87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87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86</v>
      </c>
      <c r="F107" s="253">
        <f>VLOOKUP(C107,Blad1!$A:$D,4,0)</f>
        <v>169</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169</v>
      </c>
      <c r="S107" s="12">
        <f t="shared" si="28"/>
        <v>86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86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85</v>
      </c>
      <c r="F108" s="253">
        <f>VLOOKUP(C108,Blad1!$A:$D,4,0)</f>
        <v>168</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168</v>
      </c>
      <c r="S108" s="12">
        <f t="shared" si="28"/>
        <v>85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85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84</v>
      </c>
      <c r="F109" s="253">
        <f>VLOOKUP(C109,Blad1!$A:$D,4,0)</f>
        <v>168</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168</v>
      </c>
      <c r="S109" s="12">
        <f t="shared" si="28"/>
        <v>84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84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83</v>
      </c>
      <c r="F110" s="253">
        <f>VLOOKUP(C110,Blad1!$A:$D,4,0)</f>
        <v>167</v>
      </c>
      <c r="G110" s="65" t="str">
        <f t="shared" si="41"/>
        <v/>
      </c>
      <c r="H110" s="4" t="str">
        <f>IF(G110="I",$K110,IF(G110="II",$K110-SUM(H$8:H109),IF(G110="III",$K110-SUM(H$8:H109),IF(G110="IV",$K110-SUM(H$8:H109),IF(G110="V",1-SUM(H$8:H109)," ")))))</f>
        <v xml:space="preserve"> </v>
      </c>
      <c r="I110" s="66" t="str">
        <f t="shared" ref="I110:I117" si="45">IF(C110=9,"A",IF(C110=-2,"B",IF(C110=-13,"C",IF(C110=-22,"D",IF(C110=-50,"E","")))))</f>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167</v>
      </c>
      <c r="S110" s="12">
        <f t="shared" si="28"/>
        <v>83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83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82</v>
      </c>
      <c r="F111" s="253">
        <f>VLOOKUP(C111,Blad1!$A:$D,4,0)</f>
        <v>167</v>
      </c>
      <c r="G111" s="65" t="str">
        <f t="shared" si="41"/>
        <v/>
      </c>
      <c r="H111" s="4" t="str">
        <f>IF(G111="I",$K111,IF(G111="II",$K111-SUM(H$8:H110),IF(G111="III",$K111-SUM(H$8:H110),IF(G111="IV",$K111-SUM(H$8:H110),IF(G111="V",1-SUM(H$8:H110)," ")))))</f>
        <v xml:space="preserve"> </v>
      </c>
      <c r="I111" s="66" t="str">
        <f t="shared" si="45"/>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167</v>
      </c>
      <c r="S111" s="12">
        <f t="shared" si="28"/>
        <v>82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82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81</v>
      </c>
      <c r="F112" s="253">
        <f>VLOOKUP(C112,Blad1!$A:$D,4,0)</f>
        <v>166</v>
      </c>
      <c r="G112" s="65" t="str">
        <f t="shared" si="41"/>
        <v/>
      </c>
      <c r="H112" s="4" t="str">
        <f>IF(G112="I",$K112,IF(G112="II",$K112-SUM(H$8:H111),IF(G112="III",$K112-SUM(H$8:H111),IF(G112="IV",$K112-SUM(H$8:H111),IF(G112="V",1-SUM(H$8:H111)," ")))))</f>
        <v xml:space="preserve"> </v>
      </c>
      <c r="I112" s="66" t="str">
        <f t="shared" si="45"/>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166</v>
      </c>
      <c r="S112" s="12">
        <f t="shared" si="28"/>
        <v>81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81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80</v>
      </c>
      <c r="F113" s="253">
        <f>VLOOKUP(C113,Blad1!$A:$D,4,0)</f>
        <v>165</v>
      </c>
      <c r="G113" s="65" t="str">
        <f t="shared" si="41"/>
        <v/>
      </c>
      <c r="H113" s="4" t="str">
        <f>IF(G113="I",$K113,IF(G113="II",$K113-SUM(H$8:H112),IF(G113="III",$K113-SUM(H$8:H112),IF(G113="IV",$K113-SUM(H$8:H112),IF(G113="V",1-SUM(H$8:H112)," ")))))</f>
        <v xml:space="preserve"> </v>
      </c>
      <c r="I113" s="66" t="str">
        <f t="shared" si="45"/>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165</v>
      </c>
      <c r="S113" s="12">
        <f t="shared" si="28"/>
        <v>80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80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79</v>
      </c>
      <c r="F114" s="253">
        <f>VLOOKUP(C114,Blad1!$A:$D,4,0)</f>
        <v>165</v>
      </c>
      <c r="G114" s="65" t="str">
        <f t="shared" si="41"/>
        <v/>
      </c>
      <c r="H114" s="4" t="str">
        <f>IF(G114="I",$K114,IF(G114="II",$K114-SUM(H$8:H113),IF(G114="III",$K114-SUM(H$8:H113),IF(G114="IV",$K114-SUM(H$8:H113),IF(G114="V",1-SUM(H$8:H113)," ")))))</f>
        <v xml:space="preserve"> </v>
      </c>
      <c r="I114" s="66" t="str">
        <f t="shared" si="45"/>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165</v>
      </c>
      <c r="S114" s="12">
        <f t="shared" si="28"/>
        <v>79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79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78</v>
      </c>
      <c r="F115" s="253">
        <f>VLOOKUP(C115,Blad1!$A:$C,3,0)</f>
        <v>167</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167</v>
      </c>
      <c r="S115" s="12">
        <f t="shared" si="28"/>
        <v>78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78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77</v>
      </c>
      <c r="F116" s="253">
        <f>VLOOKUP(C116,Blad1!$A:$C,3,0)</f>
        <v>167</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167</v>
      </c>
      <c r="S116" s="12">
        <f t="shared" si="28"/>
        <v>77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77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76</v>
      </c>
      <c r="F117" s="253">
        <f>VLOOKUP(C117,Blad1!$A:$C,3,0)</f>
        <v>166</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166</v>
      </c>
      <c r="S117" s="12">
        <f t="shared" si="28"/>
        <v>76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76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75</v>
      </c>
      <c r="F118" s="253">
        <f>VLOOKUP(C118,Blad1!$A:$C,3,0)</f>
        <v>165</v>
      </c>
      <c r="G118" s="65" t="str">
        <f t="shared" si="41"/>
        <v/>
      </c>
      <c r="H118" s="4" t="str">
        <f>IF(G118="I",$K118,IF(G118="II",$K118-SUM(H$8:H117),IF(G118="III",$K118-SUM(H$8:H117),IF(G118="IV",$K118-SUM(H$8:H117),IF(G118="V",1-SUM(H$8:H117)," ")))))</f>
        <v xml:space="preserve"> </v>
      </c>
      <c r="I118" s="66" t="str">
        <f>IF(C118=9,"A",IF(C118=-2,"B",IF(C118=-13,"C",IF(C118=-22,"D",IF(C118=-50,"E","")))))</f>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165</v>
      </c>
      <c r="S118" s="12">
        <f t="shared" si="28"/>
        <v>75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75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74</v>
      </c>
      <c r="F119" s="253">
        <f>VLOOKUP(C119,Blad1!$A:$C,3,0)</f>
        <v>165</v>
      </c>
      <c r="G119" s="65" t="str">
        <f t="shared" si="41"/>
        <v/>
      </c>
      <c r="H119" s="4" t="str">
        <f>IF(G119="I",$K119,IF(G119="II",$K119-SUM(H$8:H118),IF(G119="III",$K119-SUM(H$8:H118),IF(G119="IV",$K119-SUM(H$8:H118),IF(G119="V",1-SUM(H$8:H118)," ")))))</f>
        <v xml:space="preserve"> </v>
      </c>
      <c r="I119" s="66" t="str">
        <f t="shared" ref="I119:I182" si="46">IF(C119=45,"A",IF(C119=35,"B",IF(C119=25,"C",IF(C119=17,"D",IF(C119=0,"E","")))))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165</v>
      </c>
      <c r="S119" s="12">
        <f t="shared" si="28"/>
        <v>74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74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73</v>
      </c>
      <c r="F120" s="253">
        <f>VLOOKUP(C120,Blad1!$A:$C,3,0)</f>
        <v>164</v>
      </c>
      <c r="G120" s="65" t="str">
        <f t="shared" si="41"/>
        <v/>
      </c>
      <c r="H120" s="4" t="str">
        <f>IF(G120="I",$K120,IF(G120="II",$K120-SUM(H$8:H119),IF(G120="III",$K120-SUM(H$8:H119),IF(G120="IV",$K120-SUM(H$8:H119),IF(G120="V",1-SUM(H$8:H119)," ")))))</f>
        <v xml:space="preserve"> </v>
      </c>
      <c r="I120" s="66" t="str">
        <f t="shared" si="46"/>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164</v>
      </c>
      <c r="S120" s="12">
        <f t="shared" si="28"/>
        <v>73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73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72</v>
      </c>
      <c r="F121" s="253">
        <f>VLOOKUP(C121,Blad1!$A:$C,3,0)</f>
        <v>164</v>
      </c>
      <c r="G121" s="65" t="str">
        <f t="shared" si="41"/>
        <v/>
      </c>
      <c r="H121" s="4" t="str">
        <f>IF(G121="I",$K121,IF(G121="II",$K121-SUM(H$8:H120),IF(G121="III",$K121-SUM(H$8:H120),IF(G121="IV",$K121-SUM(H$8:H120),IF(G121="V",1-SUM(H$8:H120)," ")))))</f>
        <v xml:space="preserve"> </v>
      </c>
      <c r="I121" s="66" t="str">
        <f t="shared" si="46"/>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164</v>
      </c>
      <c r="S121" s="12">
        <f t="shared" si="28"/>
        <v>72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72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71</v>
      </c>
      <c r="F122" s="253">
        <f>VLOOKUP(C122,Blad1!$A:$C,3,0)</f>
        <v>163</v>
      </c>
      <c r="G122" s="65" t="str">
        <f t="shared" si="41"/>
        <v/>
      </c>
      <c r="H122" s="4" t="str">
        <f>IF(G122="I",$K122,IF(G122="II",$K122-SUM(H$8:H121),IF(G122="III",$K122-SUM(H$8:H121),IF(G122="IV",$K122-SUM(H$8:H121),IF(G122="V",1-SUM(H$8:H121)," ")))))</f>
        <v xml:space="preserve"> </v>
      </c>
      <c r="I122" s="66" t="str">
        <f t="shared" si="46"/>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163</v>
      </c>
      <c r="S122" s="12">
        <f t="shared" si="28"/>
        <v>71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71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70</v>
      </c>
      <c r="F123" s="253">
        <f>VLOOKUP(C123,Blad1!$A:$C,3,0)</f>
        <v>162</v>
      </c>
      <c r="G123" s="65" t="str">
        <f t="shared" si="41"/>
        <v/>
      </c>
      <c r="H123" s="4" t="str">
        <f>IF(G123="I",$K123,IF(G123="II",$K123-SUM(H$8:H122),IF(G123="III",$K123-SUM(H$8:H122),IF(G123="IV",$K123-SUM(H$8:H122),IF(G123="V",1-SUM(H$8:H122)," ")))))</f>
        <v xml:space="preserve"> </v>
      </c>
      <c r="I123" s="66" t="str">
        <f t="shared" si="46"/>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162</v>
      </c>
      <c r="S123" s="12">
        <f t="shared" si="28"/>
        <v>70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70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69</v>
      </c>
      <c r="F124" s="253">
        <f>VLOOKUP(C124,Blad1!$A:$C,3,0)</f>
        <v>162</v>
      </c>
      <c r="G124" s="65" t="str">
        <f t="shared" si="41"/>
        <v/>
      </c>
      <c r="H124" s="4" t="str">
        <f>IF(G124="I",$K124,IF(G124="II",$K124-SUM(H$8:H123),IF(G124="III",$K124-SUM(H$8:H123),IF(G124="IV",$K124-SUM(H$8:H123),IF(G124="V",1-SUM(H$8:H123)," ")))))</f>
        <v xml:space="preserve"> </v>
      </c>
      <c r="I124" s="66" t="str">
        <f t="shared" si="46"/>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162</v>
      </c>
      <c r="S124" s="12">
        <f t="shared" si="28"/>
        <v>69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69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68</v>
      </c>
      <c r="F125" s="253">
        <f>VLOOKUP(C125,Blad1!$A:$C,3,0)</f>
        <v>161</v>
      </c>
      <c r="G125" s="65" t="str">
        <f t="shared" si="41"/>
        <v/>
      </c>
      <c r="H125" s="4" t="str">
        <f>IF(G125="I",$K125,IF(G125="II",$K125-SUM(H$8:H124),IF(G125="III",$K125-SUM(H$8:H124),IF(G125="IV",$K125-SUM(H$8:H124),IF(G125="V",1-SUM(H$8:H124)," ")))))</f>
        <v xml:space="preserve"> </v>
      </c>
      <c r="I125" s="66" t="str">
        <f t="shared" si="46"/>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161</v>
      </c>
      <c r="S125" s="12">
        <f t="shared" si="28"/>
        <v>68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68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67</v>
      </c>
      <c r="F126" s="253">
        <f>VLOOKUP(C126,Blad1!$A:$C,3,0)</f>
        <v>161</v>
      </c>
      <c r="G126" s="65" t="str">
        <f t="shared" si="41"/>
        <v/>
      </c>
      <c r="H126" s="4" t="str">
        <f>IF(G126="I",$K126,IF(G126="II",$K126-SUM(H$8:H125),IF(G126="III",$K126-SUM(H$8:H125),IF(G126="IV",$K126-SUM(H$8:H125),IF(G126="V",1-SUM(H$8:H125)," ")))))</f>
        <v xml:space="preserve"> </v>
      </c>
      <c r="I126" s="66" t="str">
        <f t="shared" si="46"/>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161</v>
      </c>
      <c r="S126" s="12">
        <f t="shared" si="28"/>
        <v>67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67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66</v>
      </c>
      <c r="F127" s="253">
        <f>VLOOKUP(C127,Blad1!$A:$C,3,0)</f>
        <v>160</v>
      </c>
      <c r="G127" s="65" t="str">
        <f t="shared" si="41"/>
        <v/>
      </c>
      <c r="H127" s="4" t="str">
        <f>IF(G127="I",$K127,IF(G127="II",$K127-SUM(H$8:H126),IF(G127="III",$K127-SUM(H$8:H126),IF(G127="IV",$K127-SUM(H$8:H126),IF(G127="V",1-SUM(H$8:H126)," ")))))</f>
        <v xml:space="preserve"> </v>
      </c>
      <c r="I127" s="66" t="str">
        <f t="shared" si="46"/>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160</v>
      </c>
      <c r="S127" s="12">
        <f t="shared" si="28"/>
        <v>66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66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65</v>
      </c>
      <c r="F128" s="253" t="e">
        <f>VLOOKUP(C128,Blad1!$A:$B,3,0)</f>
        <v>#REF!</v>
      </c>
      <c r="G128" s="65" t="str">
        <f t="shared" si="41"/>
        <v/>
      </c>
      <c r="H128" s="4" t="str">
        <f>IF(G128="I",$K128,IF(G128="II",$K128-SUM(H$8:H127),IF(G128="III",$K128-SUM(H$8:H127),IF(G128="IV",$K128-SUM(H$8:H127),IF(G128="V",1-SUM(H$8:H127)," ")))))</f>
        <v xml:space="preserve"> </v>
      </c>
      <c r="I128" s="66" t="str">
        <f t="shared" si="46"/>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t="e">
        <f t="shared" si="43"/>
        <v>#REF!</v>
      </c>
      <c r="S128" s="12">
        <f t="shared" si="28"/>
        <v>65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65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64</v>
      </c>
      <c r="F129" s="253" t="e">
        <f>VLOOKUP(C129,Blad1!$A:$B,3,0)</f>
        <v>#REF!</v>
      </c>
      <c r="G129" s="65" t="str">
        <f t="shared" si="41"/>
        <v/>
      </c>
      <c r="H129" s="4" t="str">
        <f>IF(G129="I",$K129,IF(G129="II",$K129-SUM(H$8:H128),IF(G129="III",$K129-SUM(H$8:H128),IF(G129="IV",$K129-SUM(H$8:H128),IF(G129="V",1-SUM(H$8:H128)," ")))))</f>
        <v xml:space="preserve"> </v>
      </c>
      <c r="I129" s="66" t="str">
        <f t="shared" si="46"/>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t="e">
        <f t="shared" si="43"/>
        <v>#REF!</v>
      </c>
      <c r="S129" s="12">
        <f t="shared" si="28"/>
        <v>64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64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63</v>
      </c>
      <c r="F130" s="253" t="e">
        <f>VLOOKUP(C130,Blad1!$A:$B,3,0)</f>
        <v>#REF!</v>
      </c>
      <c r="G130" s="65" t="str">
        <f t="shared" si="41"/>
        <v/>
      </c>
      <c r="H130" s="4" t="str">
        <f>IF(G130="I",$K130,IF(G130="II",$K130-SUM(H$8:H129),IF(G130="III",$K130-SUM(H$8:H129),IF(G130="IV",$K130-SUM(H$8:H129),IF(G130="V",1-SUM(H$8:H129)," ")))))</f>
        <v xml:space="preserve"> </v>
      </c>
      <c r="I130" s="66" t="str">
        <f t="shared" si="46"/>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t="e">
        <f t="shared" si="43"/>
        <v>#REF!</v>
      </c>
      <c r="S130" s="12">
        <f t="shared" si="28"/>
        <v>63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63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62</v>
      </c>
      <c r="F131" s="253" t="e">
        <f>VLOOKUP(C131,Blad1!$A:$B,3,0)</f>
        <v>#REF!</v>
      </c>
      <c r="G131" s="65" t="str">
        <f t="shared" si="41"/>
        <v/>
      </c>
      <c r="H131" s="4" t="str">
        <f>IF(G131="I",$K131,IF(G131="II",$K131-SUM(H$8:H130),IF(G131="III",$K131-SUM(H$8:H130),IF(G131="IV",$K131-SUM(H$8:H130),IF(G131="V",1-SUM(H$8:H130)," ")))))</f>
        <v xml:space="preserve"> </v>
      </c>
      <c r="I131" s="66" t="str">
        <f t="shared" si="46"/>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t="e">
        <f t="shared" si="43"/>
        <v>#REF!</v>
      </c>
      <c r="S131" s="12">
        <f t="shared" si="28"/>
        <v>62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62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61</v>
      </c>
      <c r="F132" s="253" t="e">
        <f>VLOOKUP(C132,Blad1!$A:$B,3,0)</f>
        <v>#REF!</v>
      </c>
      <c r="G132" s="65" t="str">
        <f t="shared" si="41"/>
        <v/>
      </c>
      <c r="H132" s="4" t="str">
        <f>IF(G132="I",$K132,IF(G132="II",$K132-SUM(H$8:H131),IF(G132="III",$K132-SUM(H$8:H131),IF(G132="IV",$K132-SUM(H$8:H131),IF(G132="V",1-SUM(H$8:H131)," ")))))</f>
        <v xml:space="preserve"> </v>
      </c>
      <c r="I132" s="66" t="str">
        <f t="shared" si="46"/>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t="e">
        <f t="shared" si="43"/>
        <v>#REF!</v>
      </c>
      <c r="S132" s="12">
        <f t="shared" si="28"/>
        <v>61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61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60</v>
      </c>
      <c r="F133" s="253" t="e">
        <f>VLOOKUP(C133,Blad1!$A:$B,3,0)</f>
        <v>#REF!</v>
      </c>
      <c r="G133" s="65" t="str">
        <f t="shared" si="41"/>
        <v/>
      </c>
      <c r="H133" s="4" t="str">
        <f>IF(G133="I",$K133,IF(G133="II",$K133-SUM(H$8:H132),IF(G133="III",$K133-SUM(H$8:H132),IF(G133="IV",$K133-SUM(H$8:H132),IF(G133="V",1-SUM(H$8:H132)," ")))))</f>
        <v xml:space="preserve"> </v>
      </c>
      <c r="I133" s="66" t="str">
        <f t="shared" si="46"/>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t="e">
        <f t="shared" si="43"/>
        <v>#REF!</v>
      </c>
      <c r="S133" s="12">
        <f t="shared" si="28"/>
        <v>60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60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59</v>
      </c>
      <c r="F134" s="253" t="e">
        <f>VLOOKUP(C134,Blad1!$A:$B,3,0)</f>
        <v>#REF!</v>
      </c>
      <c r="G134" s="65" t="str">
        <f t="shared" si="41"/>
        <v/>
      </c>
      <c r="H134" s="4" t="str">
        <f>IF(G134="I",$K134,IF(G134="II",$K134-SUM(H$8:H133),IF(G134="III",$K134-SUM(H$8:H133),IF(G134="IV",$K134-SUM(H$8:H133),IF(G134="V",1-SUM(H$8:H133)," ")))))</f>
        <v xml:space="preserve"> </v>
      </c>
      <c r="I134" s="66" t="str">
        <f t="shared" si="46"/>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t="e">
        <f t="shared" si="43"/>
        <v>#REF!</v>
      </c>
      <c r="S134" s="12">
        <f t="shared" si="28"/>
        <v>59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58</v>
      </c>
      <c r="F135" s="253" t="e">
        <f>VLOOKUP(C135,Blad1!$A:$B,3,0)</f>
        <v>#REF!</v>
      </c>
      <c r="G135" s="65" t="str">
        <f t="shared" si="41"/>
        <v/>
      </c>
      <c r="H135" s="4" t="str">
        <f>IF(G135="I",$K135,IF(G135="II",$K135-SUM(H$8:H134),IF(G135="III",$K135-SUM(H$8:H134),IF(G135="IV",$K135-SUM(H$8:H134),IF(G135="V",1-SUM(H$8:H134)," ")))))</f>
        <v xml:space="preserve"> </v>
      </c>
      <c r="I135" s="66" t="str">
        <f t="shared" si="46"/>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t="e">
        <f t="shared" si="43"/>
        <v>#REF!</v>
      </c>
      <c r="S135" s="12">
        <f t="shared" si="28"/>
        <v>58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7">IF(I136="A",25,IF(I136="B",25,IF(I136="C",25,IF(I136="D",15,IF(I136="E",10,0)))))</f>
        <v>0</v>
      </c>
      <c r="B136" s="5">
        <f t="shared" ref="B136:B199" si="48">IF(G136="I",20,IF(G136="II",20,IF(G136="III",20,IF(G136="IV",20,IF(G136="V",20,0)))))</f>
        <v>0</v>
      </c>
      <c r="C136" s="14">
        <f t="shared" si="40"/>
        <v>57</v>
      </c>
      <c r="F136" s="253" t="e">
        <f>VLOOKUP(C136,Blad1!$A:$B,3,0)</f>
        <v>#REF!</v>
      </c>
      <c r="G136" s="65" t="str">
        <f t="shared" si="41"/>
        <v/>
      </c>
      <c r="H136" s="4" t="str">
        <f>IF(G136="I",$K136,IF(G136="II",$K136-SUM(H$8:H135),IF(G136="III",$K136-SUM(H$8:H135),IF(G136="IV",$K136-SUM(H$8:H135),IF(G136="V",1-SUM(H$8:H135)," ")))))</f>
        <v xml:space="preserve"> </v>
      </c>
      <c r="I136" s="66" t="str">
        <f t="shared" si="46"/>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t="e">
        <f t="shared" si="43"/>
        <v>#REF!</v>
      </c>
      <c r="S136" s="12">
        <f t="shared" ref="S136:S199" si="51">C136</f>
        <v>57</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57</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7"/>
        <v>0</v>
      </c>
      <c r="B137" s="5">
        <f t="shared" si="48"/>
        <v>0</v>
      </c>
      <c r="C137" s="14">
        <f t="shared" ref="C137:C200" si="63">C136-1</f>
        <v>56</v>
      </c>
      <c r="F137" s="253" t="e">
        <f>VLOOKUP(C137,Blad1!$A:$B,3,0)</f>
        <v>#REF!</v>
      </c>
      <c r="G137" s="65" t="str">
        <f t="shared" ref="G137:G200" si="64">IF(C137=160,"I",IF(C137=145,"II",IF(C137=131,"III",IF(C137=116,"IV",IF(C137=0,"V","")))))</f>
        <v/>
      </c>
      <c r="H137" s="4" t="str">
        <f>IF(G137="I",$K137,IF(G137="II",$K137-SUM(H$8:H136),IF(G137="III",$K137-SUM(H$8:H136),IF(G137="IV",$K137-SUM(H$8:H136),IF(G137="V",1-SUM(H$8:H136)," ")))))</f>
        <v xml:space="preserve"> </v>
      </c>
      <c r="I137" s="66" t="str">
        <f t="shared" si="46"/>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t="e">
        <f t="shared" ref="R137:R200" si="65">F137</f>
        <v>#REF!</v>
      </c>
      <c r="S137" s="12">
        <f t="shared" si="51"/>
        <v>56</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56</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7"/>
        <v>0</v>
      </c>
      <c r="B138" s="5">
        <f t="shared" si="48"/>
        <v>0</v>
      </c>
      <c r="C138" s="14">
        <f t="shared" si="63"/>
        <v>55</v>
      </c>
      <c r="F138" s="253" t="e">
        <f>VLOOKUP(C138,Blad1!$A:$B,3,0)</f>
        <v>#REF!</v>
      </c>
      <c r="G138" s="65" t="str">
        <f t="shared" si="64"/>
        <v/>
      </c>
      <c r="H138" s="4" t="str">
        <f>IF(G138="I",$K138,IF(G138="II",$K138-SUM(H$8:H137),IF(G138="III",$K138-SUM(H$8:H137),IF(G138="IV",$K138-SUM(H$8:H137),IF(G138="V",1-SUM(H$8:H137)," ")))))</f>
        <v xml:space="preserve"> </v>
      </c>
      <c r="I138" s="66" t="str">
        <f t="shared" si="46"/>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t="e">
        <f t="shared" si="65"/>
        <v>#REF!</v>
      </c>
      <c r="S138" s="12">
        <f t="shared" si="51"/>
        <v>55</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55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7"/>
        <v>0</v>
      </c>
      <c r="B139" s="5">
        <f t="shared" si="48"/>
        <v>0</v>
      </c>
      <c r="C139" s="14">
        <f t="shared" si="63"/>
        <v>54</v>
      </c>
      <c r="F139" s="253" t="e">
        <f>VLOOKUP(C139,Blad1!$A:$B,3,0)</f>
        <v>#REF!</v>
      </c>
      <c r="G139" s="65" t="str">
        <f t="shared" si="64"/>
        <v/>
      </c>
      <c r="H139" s="4" t="str">
        <f>IF(G139="I",$K139,IF(G139="II",$K139-SUM(H$8:H138),IF(G139="III",$K139-SUM(H$8:H138),IF(G139="IV",$K139-SUM(H$8:H138),IF(G139="V",1-SUM(H$8:H138)," ")))))</f>
        <v xml:space="preserve"> </v>
      </c>
      <c r="I139" s="66" t="str">
        <f t="shared" si="46"/>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t="e">
        <f t="shared" si="65"/>
        <v>#REF!</v>
      </c>
      <c r="S139" s="12">
        <f t="shared" si="51"/>
        <v>54</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54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7"/>
        <v>0</v>
      </c>
      <c r="B140" s="5">
        <f t="shared" si="48"/>
        <v>0</v>
      </c>
      <c r="C140" s="14">
        <f t="shared" si="63"/>
        <v>53</v>
      </c>
      <c r="F140" s="253" t="e">
        <f>VLOOKUP(C140,Blad1!$A:$B,3,0)</f>
        <v>#REF!</v>
      </c>
      <c r="G140" s="65" t="str">
        <f t="shared" si="64"/>
        <v/>
      </c>
      <c r="H140" s="4" t="str">
        <f>IF(G140="I",$K140,IF(G140="II",$K140-SUM(H$8:H139),IF(G140="III",$K140-SUM(H$8:H139),IF(G140="IV",$K140-SUM(H$8:H139),IF(G140="V",1-SUM(H$8:H139)," ")))))</f>
        <v xml:space="preserve"> </v>
      </c>
      <c r="I140" s="66" t="str">
        <f t="shared" si="46"/>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t="e">
        <f t="shared" si="65"/>
        <v>#REF!</v>
      </c>
      <c r="S140" s="12">
        <f t="shared" si="51"/>
        <v>53</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53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7"/>
        <v>0</v>
      </c>
      <c r="B141" s="5">
        <f t="shared" si="48"/>
        <v>0</v>
      </c>
      <c r="C141" s="14">
        <f t="shared" si="63"/>
        <v>52</v>
      </c>
      <c r="F141" s="253" t="e">
        <f>VLOOKUP(C141,Blad1!$A:$B,3,0)</f>
        <v>#REF!</v>
      </c>
      <c r="G141" s="65" t="str">
        <f t="shared" si="64"/>
        <v/>
      </c>
      <c r="H141" s="4" t="str">
        <f>IF(G141="I",$K141,IF(G141="II",$K141-SUM(H$8:H140),IF(G141="III",$K141-SUM(H$8:H140),IF(G141="IV",$K141-SUM(H$8:H140),IF(G141="V",1-SUM(H$8:H140)," ")))))</f>
        <v xml:space="preserve"> </v>
      </c>
      <c r="I141" s="66" t="str">
        <f t="shared" si="46"/>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t="e">
        <f t="shared" si="65"/>
        <v>#REF!</v>
      </c>
      <c r="S141" s="12">
        <f t="shared" si="51"/>
        <v>52</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52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7"/>
        <v>0</v>
      </c>
      <c r="B142" s="5">
        <f t="shared" si="48"/>
        <v>0</v>
      </c>
      <c r="C142" s="14">
        <f t="shared" si="63"/>
        <v>51</v>
      </c>
      <c r="F142" s="253">
        <f>VLOOKUP(C142,Blad1!$A:$B,2,0)</f>
        <v>167</v>
      </c>
      <c r="G142" s="65" t="str">
        <f t="shared" si="64"/>
        <v/>
      </c>
      <c r="H142" s="4" t="str">
        <f>IF(G142="I",$K142,IF(G142="II",$K142-SUM(H$8:H141),IF(G142="III",$K142-SUM(H$8:H141),IF(G142="IV",$K142-SUM(H$8:H141),IF(G142="V",1-SUM(H$8:H141)," ")))))</f>
        <v xml:space="preserve"> </v>
      </c>
      <c r="I142" s="66" t="str">
        <f t="shared" si="46"/>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167</v>
      </c>
      <c r="S142" s="12">
        <f t="shared" si="51"/>
        <v>51</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51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7"/>
        <v>0</v>
      </c>
      <c r="B143" s="5">
        <f t="shared" si="48"/>
        <v>0</v>
      </c>
      <c r="C143" s="14">
        <f t="shared" si="63"/>
        <v>50</v>
      </c>
      <c r="F143" s="253">
        <f>VLOOKUP(C143,Blad1!$A:$B,2,0)</f>
        <v>167</v>
      </c>
      <c r="G143" s="65" t="str">
        <f t="shared" si="64"/>
        <v/>
      </c>
      <c r="H143" s="4" t="str">
        <f>IF(G143="I",$K143,IF(G143="II",$K143-SUM(H$8:H142),IF(G143="III",$K143-SUM(H$8:H142),IF(G143="IV",$K143-SUM(H$8:H142),IF(G143="V",1-SUM(H$8:H142)," ")))))</f>
        <v xml:space="preserve"> </v>
      </c>
      <c r="I143" s="66" t="str">
        <f t="shared" si="4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167</v>
      </c>
      <c r="S143" s="12">
        <f t="shared" si="51"/>
        <v>50</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50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7"/>
        <v>0</v>
      </c>
      <c r="B144" s="5">
        <f t="shared" si="48"/>
        <v>0</v>
      </c>
      <c r="C144" s="14">
        <f t="shared" si="63"/>
        <v>49</v>
      </c>
      <c r="F144" s="253">
        <f>VLOOKUP(C144,Blad1!$A:$B,2,0)</f>
        <v>166</v>
      </c>
      <c r="G144" s="65" t="str">
        <f t="shared" si="64"/>
        <v/>
      </c>
      <c r="H144" s="4" t="str">
        <f>IF(G144="I",$K144,IF(G144="II",$K144-SUM(H$8:H143),IF(G144="III",$K144-SUM(H$8:H143),IF(G144="IV",$K144-SUM(H$8:H143),IF(G144="V",1-SUM(H$8:H143)," ")))))</f>
        <v xml:space="preserve"> </v>
      </c>
      <c r="I144" s="66" t="str">
        <f t="shared" si="4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166</v>
      </c>
      <c r="S144" s="12">
        <f t="shared" si="51"/>
        <v>49</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49</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7"/>
        <v>0</v>
      </c>
      <c r="B145" s="5">
        <f t="shared" si="48"/>
        <v>0</v>
      </c>
      <c r="C145" s="14">
        <f t="shared" si="63"/>
        <v>48</v>
      </c>
      <c r="F145" s="253">
        <f>VLOOKUP(C145,Blad1!$A:$B,2,0)</f>
        <v>166</v>
      </c>
      <c r="G145" s="65" t="str">
        <f t="shared" si="64"/>
        <v/>
      </c>
      <c r="H145" s="4" t="str">
        <f>IF(G145="I",$K145,IF(G145="II",$K145-SUM(H$8:H144),IF(G145="III",$K145-SUM(H$8:H144),IF(G145="IV",$K145-SUM(H$8:H144),IF(G145="V",1-SUM(H$8:H144)," ")))))</f>
        <v xml:space="preserve"> </v>
      </c>
      <c r="I145" s="66" t="str">
        <f t="shared" si="4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166</v>
      </c>
      <c r="S145" s="12">
        <f t="shared" si="51"/>
        <v>48</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48</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7"/>
        <v>0</v>
      </c>
      <c r="B146" s="5">
        <f t="shared" si="48"/>
        <v>0</v>
      </c>
      <c r="C146" s="14">
        <f t="shared" si="63"/>
        <v>47</v>
      </c>
      <c r="F146" s="253">
        <f>VLOOKUP(C146,Blad1!$A:$B,2,0)</f>
        <v>165</v>
      </c>
      <c r="G146" s="65" t="str">
        <f t="shared" si="64"/>
        <v/>
      </c>
      <c r="H146" s="4" t="str">
        <f>IF(G146="I",$K146,IF(G146="II",$K146-SUM(H$8:H145),IF(G146="III",$K146-SUM(H$8:H145),IF(G146="IV",$K146-SUM(H$8:H145),IF(G146="V",1-SUM(H$8:H145)," ")))))</f>
        <v xml:space="preserve"> </v>
      </c>
      <c r="I146" s="66" t="str">
        <f t="shared" si="4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165</v>
      </c>
      <c r="S146" s="12">
        <f t="shared" si="51"/>
        <v>47</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47</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7"/>
        <v>0</v>
      </c>
      <c r="B147" s="5">
        <f t="shared" si="48"/>
        <v>0</v>
      </c>
      <c r="C147" s="14">
        <f t="shared" si="63"/>
        <v>46</v>
      </c>
      <c r="F147" s="253">
        <f>VLOOKUP(C147,Blad1!$A:$B,2,0)</f>
        <v>165</v>
      </c>
      <c r="G147" s="65" t="str">
        <f t="shared" si="64"/>
        <v/>
      </c>
      <c r="H147" s="4" t="str">
        <f>IF(G147="I",$K147,IF(G147="II",$K147-SUM(H$8:H146),IF(G147="III",$K147-SUM(H$8:H146),IF(G147="IV",$K147-SUM(H$8:H146),IF(G147="V",1-SUM(H$8:H146)," ")))))</f>
        <v xml:space="preserve"> </v>
      </c>
      <c r="I147" s="66" t="str">
        <f t="shared" si="4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165</v>
      </c>
      <c r="S147" s="12">
        <f t="shared" si="51"/>
        <v>46</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46</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7"/>
        <v>25</v>
      </c>
      <c r="B148" s="5">
        <f t="shared" si="48"/>
        <v>0</v>
      </c>
      <c r="C148" s="14">
        <f t="shared" si="63"/>
        <v>45</v>
      </c>
      <c r="F148" s="253">
        <f>VLOOKUP(C148,Blad1!$A:$B,2,0)</f>
        <v>164</v>
      </c>
      <c r="G148" s="65" t="str">
        <f t="shared" si="64"/>
        <v/>
      </c>
      <c r="H148" s="4" t="str">
        <f>IF(G148="I",$K148,IF(G148="II",$K148-SUM(H$8:H147),IF(G148="III",$K148-SUM(H$8:H147),IF(G148="IV",$K148-SUM(H$8:H147),IF(G148="V",1-SUM(H$8:H147)," ")))))</f>
        <v xml:space="preserve"> </v>
      </c>
      <c r="I148" s="66" t="str">
        <f t="shared" si="46"/>
        <v>A</v>
      </c>
      <c r="J148" s="43">
        <f>IF(I148="A",$K148,IF(I148="B",$K148-SUM(J$8:J147),IF(I148="C",$K148-SUM(J$8:J147),IF(I148="D",$K148-SUM(J$8:J147),IF(I148="E",1-SUM(J$8:J147)," ")))))</f>
        <v>0</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164</v>
      </c>
      <c r="S148" s="12">
        <f t="shared" si="51"/>
        <v>45</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45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7"/>
        <v>0</v>
      </c>
      <c r="B149" s="5">
        <f t="shared" si="48"/>
        <v>0</v>
      </c>
      <c r="C149" s="14">
        <f t="shared" si="63"/>
        <v>44</v>
      </c>
      <c r="F149" s="253">
        <f>VLOOKUP(C149,Blad1!$A:$B,2,0)</f>
        <v>164</v>
      </c>
      <c r="G149" s="65" t="str">
        <f t="shared" si="64"/>
        <v/>
      </c>
      <c r="H149" s="4" t="str">
        <f>IF(G149="I",$K149,IF(G149="II",$K149-SUM(H$8:H148),IF(G149="III",$K149-SUM(H$8:H148),IF(G149="IV",$K149-SUM(H$8:H148),IF(G149="V",1-SUM(H$8:H148)," ")))))</f>
        <v xml:space="preserve"> </v>
      </c>
      <c r="I149" s="66" t="str">
        <f t="shared" si="4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164</v>
      </c>
      <c r="S149" s="12">
        <f t="shared" si="51"/>
        <v>44</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44</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7"/>
        <v>0</v>
      </c>
      <c r="B150" s="5">
        <f t="shared" si="48"/>
        <v>0</v>
      </c>
      <c r="C150" s="14">
        <f t="shared" si="63"/>
        <v>43</v>
      </c>
      <c r="F150" s="253">
        <f>VLOOKUP(C150,Blad1!$A:$B,2,0)</f>
        <v>163</v>
      </c>
      <c r="G150" s="65" t="str">
        <f t="shared" si="64"/>
        <v/>
      </c>
      <c r="H150" s="4" t="str">
        <f>IF(G150="I",$K150,IF(G150="II",$K150-SUM(H$8:H149),IF(G150="III",$K150-SUM(H$8:H149),IF(G150="IV",$K150-SUM(H$8:H149),IF(G150="V",1-SUM(H$8:H149)," ")))))</f>
        <v xml:space="preserve"> </v>
      </c>
      <c r="I150" s="66" t="str">
        <f t="shared" si="4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163</v>
      </c>
      <c r="S150" s="12">
        <f t="shared" si="51"/>
        <v>43</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43</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7"/>
        <v>0</v>
      </c>
      <c r="B151" s="5">
        <f t="shared" si="48"/>
        <v>0</v>
      </c>
      <c r="C151" s="14">
        <f t="shared" si="63"/>
        <v>42</v>
      </c>
      <c r="F151" s="253">
        <f>VLOOKUP(C151,Blad1!$A:$B,2,0)</f>
        <v>163</v>
      </c>
      <c r="G151" s="65" t="str">
        <f t="shared" si="64"/>
        <v/>
      </c>
      <c r="H151" s="4" t="str">
        <f>IF(G151="I",$K151,IF(G151="II",$K151-SUM(H$8:H150),IF(G151="III",$K151-SUM(H$8:H150),IF(G151="IV",$K151-SUM(H$8:H150),IF(G151="V",1-SUM(H$8:H150)," ")))))</f>
        <v xml:space="preserve"> </v>
      </c>
      <c r="I151" s="66" t="str">
        <f t="shared" si="4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163</v>
      </c>
      <c r="S151" s="12">
        <f t="shared" si="51"/>
        <v>42</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42</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7"/>
        <v>0</v>
      </c>
      <c r="B152" s="5">
        <f t="shared" si="48"/>
        <v>0</v>
      </c>
      <c r="C152" s="14">
        <f t="shared" si="63"/>
        <v>41</v>
      </c>
      <c r="F152" s="253">
        <f>VLOOKUP(C152,Blad1!$A:$B,2,0)</f>
        <v>162</v>
      </c>
      <c r="G152" s="65" t="str">
        <f t="shared" si="64"/>
        <v/>
      </c>
      <c r="H152" s="4" t="str">
        <f>IF(G152="I",$K152,IF(G152="II",$K152-SUM(H$8:H151),IF(G152="III",$K152-SUM(H$8:H151),IF(G152="IV",$K152-SUM(H$8:H151),IF(G152="V",1-SUM(H$8:H151)," ")))))</f>
        <v xml:space="preserve"> </v>
      </c>
      <c r="I152" s="66" t="str">
        <f t="shared" si="4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162</v>
      </c>
      <c r="S152" s="12">
        <f t="shared" si="51"/>
        <v>41</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41</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7"/>
        <v>0</v>
      </c>
      <c r="B153" s="5">
        <f t="shared" si="48"/>
        <v>0</v>
      </c>
      <c r="C153" s="14">
        <f t="shared" si="63"/>
        <v>40</v>
      </c>
      <c r="F153" s="253">
        <f>VLOOKUP(C153,Blad1!$A:$B,2,0)</f>
        <v>162</v>
      </c>
      <c r="G153" s="65" t="str">
        <f t="shared" si="64"/>
        <v/>
      </c>
      <c r="H153" s="4" t="str">
        <f>IF(G153="I",$K153,IF(G153="II",$K153-SUM(H$8:H152),IF(G153="III",$K153-SUM(H$8:H152),IF(G153="IV",$K153-SUM(H$8:H152),IF(G153="V",1-SUM(H$8:H152)," ")))))</f>
        <v xml:space="preserve"> </v>
      </c>
      <c r="I153" s="66" t="str">
        <f t="shared" si="4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162</v>
      </c>
      <c r="S153" s="12">
        <f t="shared" si="51"/>
        <v>40</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40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7"/>
        <v>0</v>
      </c>
      <c r="B154" s="5">
        <f t="shared" si="48"/>
        <v>0</v>
      </c>
      <c r="C154" s="14">
        <f t="shared" si="63"/>
        <v>39</v>
      </c>
      <c r="F154" s="253">
        <f>VLOOKUP(C154,Blad1!$A:$B,2,0)</f>
        <v>161</v>
      </c>
      <c r="G154" s="65" t="str">
        <f t="shared" si="64"/>
        <v/>
      </c>
      <c r="H154" s="4" t="str">
        <f>IF(G154="I",$K154,IF(G154="II",$K154-SUM(H$8:H153),IF(G154="III",$K154-SUM(H$8:H153),IF(G154="IV",$K154-SUM(H$8:H153),IF(G154="V",1-SUM(H$8:H153)," ")))))</f>
        <v xml:space="preserve"> </v>
      </c>
      <c r="I154" s="66" t="str">
        <f t="shared" si="4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161</v>
      </c>
      <c r="S154" s="12">
        <f t="shared" si="51"/>
        <v>39</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39</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7"/>
        <v>0</v>
      </c>
      <c r="B155" s="5">
        <f t="shared" si="48"/>
        <v>0</v>
      </c>
      <c r="C155" s="14">
        <f t="shared" si="63"/>
        <v>38</v>
      </c>
      <c r="F155" s="253">
        <f>VLOOKUP(C155,Blad1!$A:$B,2,0)</f>
        <v>161</v>
      </c>
      <c r="G155" s="65" t="str">
        <f t="shared" si="64"/>
        <v/>
      </c>
      <c r="H155" s="4" t="str">
        <f>IF(G155="I",$K155,IF(G155="II",$K155-SUM(H$8:H154),IF(G155="III",$K155-SUM(H$8:H154),IF(G155="IV",$K155-SUM(H$8:H154),IF(G155="V",1-SUM(H$8:H154)," ")))))</f>
        <v xml:space="preserve"> </v>
      </c>
      <c r="I155" s="66" t="str">
        <f t="shared" si="4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161</v>
      </c>
      <c r="S155" s="12">
        <f t="shared" si="51"/>
        <v>38</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38</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7"/>
        <v>0</v>
      </c>
      <c r="B156" s="5">
        <f t="shared" si="48"/>
        <v>0</v>
      </c>
      <c r="C156" s="14">
        <f t="shared" si="63"/>
        <v>37</v>
      </c>
      <c r="F156" s="253"/>
      <c r="G156" s="65" t="str">
        <f t="shared" si="64"/>
        <v/>
      </c>
      <c r="H156" s="4" t="str">
        <f>IF(G156="I",$K156,IF(G156="II",$K156-SUM(H$8:H155),IF(G156="III",$K156-SUM(H$8:H155),IF(G156="IV",$K156-SUM(H$8:H155),IF(G156="V",1-SUM(H$8:H155)," ")))))</f>
        <v xml:space="preserve"> </v>
      </c>
      <c r="I156" s="66" t="str">
        <f t="shared" si="4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0</v>
      </c>
      <c r="S156" s="12">
        <f t="shared" si="51"/>
        <v>37</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37</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7"/>
        <v>0</v>
      </c>
      <c r="B157" s="5">
        <f t="shared" si="48"/>
        <v>0</v>
      </c>
      <c r="C157" s="14">
        <f t="shared" si="63"/>
        <v>36</v>
      </c>
      <c r="F157" s="253"/>
      <c r="G157" s="65" t="str">
        <f t="shared" si="64"/>
        <v/>
      </c>
      <c r="H157" s="4" t="str">
        <f>IF(G157="I",$K157,IF(G157="II",$K157-SUM(H$8:H156),IF(G157="III",$K157-SUM(H$8:H156),IF(G157="IV",$K157-SUM(H$8:H156),IF(G157="V",1-SUM(H$8:H156)," ")))))</f>
        <v xml:space="preserve"> </v>
      </c>
      <c r="I157" s="66" t="str">
        <f t="shared" si="4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0</v>
      </c>
      <c r="S157" s="12">
        <f t="shared" si="51"/>
        <v>36</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36</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7"/>
        <v>25</v>
      </c>
      <c r="B158" s="5">
        <f t="shared" si="48"/>
        <v>0</v>
      </c>
      <c r="C158" s="14">
        <f t="shared" si="63"/>
        <v>35</v>
      </c>
      <c r="F158" s="253"/>
      <c r="G158" s="65" t="str">
        <f t="shared" si="64"/>
        <v/>
      </c>
      <c r="H158" s="4" t="str">
        <f>IF(G158="I",$K158,IF(G158="II",$K158-SUM(H$8:H157),IF(G158="III",$K158-SUM(H$8:H157),IF(G158="IV",$K158-SUM(H$8:H157),IF(G158="V",1-SUM(H$8:H157)," ")))))</f>
        <v xml:space="preserve"> </v>
      </c>
      <c r="I158" s="66" t="str">
        <f t="shared" si="46"/>
        <v>B</v>
      </c>
      <c r="J158" s="43">
        <f>IF(I158="A",$K158,IF(I158="B",$K158-SUM(J$8:J157),IF(I158="C",$K158-SUM(J$8:J157),IF(I158="D",$K158-SUM(J$8:J157),IF(I158="E",1-SUM(J$8:J157)," ")))))</f>
        <v>0</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0</v>
      </c>
      <c r="S158" s="12">
        <f t="shared" si="51"/>
        <v>35</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35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7"/>
        <v>0</v>
      </c>
      <c r="B159" s="5">
        <f t="shared" si="48"/>
        <v>0</v>
      </c>
      <c r="C159" s="14">
        <f t="shared" si="63"/>
        <v>34</v>
      </c>
      <c r="F159" s="253"/>
      <c r="G159" s="65" t="str">
        <f t="shared" si="64"/>
        <v/>
      </c>
      <c r="H159" s="4" t="str">
        <f>IF(G159="I",$K159,IF(G159="II",$K159-SUM(H$8:H158),IF(G159="III",$K159-SUM(H$8:H158),IF(G159="IV",$K159-SUM(H$8:H158),IF(G159="V",1-SUM(H$8:H158)," ")))))</f>
        <v xml:space="preserve"> </v>
      </c>
      <c r="I159" s="66" t="str">
        <f t="shared" si="4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0</v>
      </c>
      <c r="S159" s="12">
        <f t="shared" si="51"/>
        <v>34</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34</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7"/>
        <v>0</v>
      </c>
      <c r="B160" s="5">
        <f t="shared" si="48"/>
        <v>0</v>
      </c>
      <c r="C160" s="14">
        <f t="shared" si="63"/>
        <v>33</v>
      </c>
      <c r="F160" s="253"/>
      <c r="G160" s="65" t="str">
        <f t="shared" si="64"/>
        <v/>
      </c>
      <c r="H160" s="4" t="str">
        <f>IF(G160="I",$K160,IF(G160="II",$K160-SUM(H$8:H159),IF(G160="III",$K160-SUM(H$8:H159),IF(G160="IV",$K160-SUM(H$8:H159),IF(G160="V",1-SUM(H$8:H159)," ")))))</f>
        <v xml:space="preserve"> </v>
      </c>
      <c r="I160" s="66" t="str">
        <f t="shared" si="4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0</v>
      </c>
      <c r="S160" s="12">
        <f t="shared" si="51"/>
        <v>33</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33</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7"/>
        <v>0</v>
      </c>
      <c r="B161" s="5">
        <f t="shared" si="48"/>
        <v>0</v>
      </c>
      <c r="C161" s="14">
        <f t="shared" si="63"/>
        <v>32</v>
      </c>
      <c r="F161" s="253"/>
      <c r="G161" s="65" t="str">
        <f t="shared" si="64"/>
        <v/>
      </c>
      <c r="H161" s="4" t="str">
        <f>IF(G161="I",$K161,IF(G161="II",$K161-SUM(H$8:H160),IF(G161="III",$K161-SUM(H$8:H160),IF(G161="IV",$K161-SUM(H$8:H160),IF(G161="V",1-SUM(H$8:H160)," ")))))</f>
        <v xml:space="preserve"> </v>
      </c>
      <c r="I161" s="66" t="str">
        <f t="shared" si="4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0</v>
      </c>
      <c r="S161" s="12">
        <f t="shared" si="51"/>
        <v>32</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32</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7"/>
        <v>0</v>
      </c>
      <c r="B162" s="5">
        <f t="shared" si="48"/>
        <v>0</v>
      </c>
      <c r="C162" s="14">
        <f t="shared" si="63"/>
        <v>31</v>
      </c>
      <c r="F162" s="253"/>
      <c r="G162" s="65" t="str">
        <f t="shared" si="64"/>
        <v/>
      </c>
      <c r="H162" s="4" t="str">
        <f>IF(G162="I",$K162,IF(G162="II",$K162-SUM(H$8:H161),IF(G162="III",$K162-SUM(H$8:H161),IF(G162="IV",$K162-SUM(H$8:H161),IF(G162="V",1-SUM(H$8:H161)," ")))))</f>
        <v xml:space="preserve"> </v>
      </c>
      <c r="I162" s="66" t="str">
        <f t="shared" si="4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0</v>
      </c>
      <c r="S162" s="12">
        <f t="shared" si="51"/>
        <v>31</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31</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7"/>
        <v>0</v>
      </c>
      <c r="B163" s="5">
        <f t="shared" si="48"/>
        <v>0</v>
      </c>
      <c r="C163" s="14">
        <f t="shared" si="63"/>
        <v>30</v>
      </c>
      <c r="F163" s="253"/>
      <c r="G163" s="65" t="str">
        <f t="shared" si="64"/>
        <v/>
      </c>
      <c r="H163" s="4" t="str">
        <f>IF(G163="I",$K163,IF(G163="II",$K163-SUM(H$8:H162),IF(G163="III",$K163-SUM(H$8:H162),IF(G163="IV",$K163-SUM(H$8:H162),IF(G163="V",1-SUM(H$8:H162)," ")))))</f>
        <v xml:space="preserve"> </v>
      </c>
      <c r="I163" s="66" t="str">
        <f t="shared" si="4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0</v>
      </c>
      <c r="S163" s="12">
        <f t="shared" si="51"/>
        <v>30</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30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7"/>
        <v>0</v>
      </c>
      <c r="B164" s="5">
        <f t="shared" si="48"/>
        <v>0</v>
      </c>
      <c r="C164" s="14">
        <f t="shared" si="63"/>
        <v>29</v>
      </c>
      <c r="F164" s="253"/>
      <c r="G164" s="65" t="str">
        <f t="shared" si="64"/>
        <v/>
      </c>
      <c r="H164" s="4" t="str">
        <f>IF(G164="I",$K164,IF(G164="II",$K164-SUM(H$8:H163),IF(G164="III",$K164-SUM(H$8:H163),IF(G164="IV",$K164-SUM(H$8:H163),IF(G164="V",1-SUM(H$8:H163)," ")))))</f>
        <v xml:space="preserve"> </v>
      </c>
      <c r="I164" s="66" t="str">
        <f t="shared" si="4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0</v>
      </c>
      <c r="S164" s="12">
        <f t="shared" si="51"/>
        <v>29</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29</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7"/>
        <v>0</v>
      </c>
      <c r="B165" s="5">
        <f t="shared" si="48"/>
        <v>0</v>
      </c>
      <c r="C165" s="14">
        <f t="shared" si="63"/>
        <v>28</v>
      </c>
      <c r="F165" s="253"/>
      <c r="G165" s="65" t="str">
        <f t="shared" si="64"/>
        <v/>
      </c>
      <c r="H165" s="4" t="str">
        <f>IF(G165="I",$K165,IF(G165="II",$K165-SUM(H$8:H164),IF(G165="III",$K165-SUM(H$8:H164),IF(G165="IV",$K165-SUM(H$8:H164),IF(G165="V",1-SUM(H$8:H164)," ")))))</f>
        <v xml:space="preserve"> </v>
      </c>
      <c r="I165" s="66" t="str">
        <f t="shared" si="4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0</v>
      </c>
      <c r="S165" s="12">
        <f t="shared" si="51"/>
        <v>28</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28</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7"/>
        <v>0</v>
      </c>
      <c r="B166" s="5">
        <f t="shared" si="48"/>
        <v>0</v>
      </c>
      <c r="C166" s="14">
        <f t="shared" si="63"/>
        <v>27</v>
      </c>
      <c r="F166" s="253"/>
      <c r="G166" s="65" t="str">
        <f t="shared" si="64"/>
        <v/>
      </c>
      <c r="H166" s="4" t="str">
        <f>IF(G166="I",$K166,IF(G166="II",$K166-SUM(H$8:H165),IF(G166="III",$K166-SUM(H$8:H165),IF(G166="IV",$K166-SUM(H$8:H165),IF(G166="V",1-SUM(H$8:H165)," ")))))</f>
        <v xml:space="preserve"> </v>
      </c>
      <c r="I166" s="66" t="str">
        <f t="shared" si="46"/>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0</v>
      </c>
      <c r="S166" s="12">
        <f t="shared" si="51"/>
        <v>27</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27</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7"/>
        <v>0</v>
      </c>
      <c r="B167" s="5">
        <f t="shared" si="48"/>
        <v>0</v>
      </c>
      <c r="C167" s="14">
        <f t="shared" si="63"/>
        <v>26</v>
      </c>
      <c r="F167" s="253"/>
      <c r="G167" s="65" t="str">
        <f t="shared" si="64"/>
        <v/>
      </c>
      <c r="H167" s="4" t="str">
        <f>IF(G167="I",$K167,IF(G167="II",$K167-SUM(H$8:H166),IF(G167="III",$K167-SUM(H$8:H166),IF(G167="IV",$K167-SUM(H$8:H166),IF(G167="V",1-SUM(H$8:H166)," ")))))</f>
        <v xml:space="preserve"> </v>
      </c>
      <c r="I167" s="66" t="str">
        <f t="shared" si="4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0</v>
      </c>
      <c r="S167" s="12">
        <f t="shared" si="51"/>
        <v>26</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26</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7"/>
        <v>25</v>
      </c>
      <c r="B168" s="5">
        <f t="shared" si="48"/>
        <v>0</v>
      </c>
      <c r="C168" s="14">
        <f t="shared" si="63"/>
        <v>25</v>
      </c>
      <c r="F168" s="253"/>
      <c r="G168" s="65" t="str">
        <f t="shared" si="64"/>
        <v/>
      </c>
      <c r="H168" s="4" t="str">
        <f>IF(G168="I",$K168,IF(G168="II",$K168-SUM(H$8:H167),IF(G168="III",$K168-SUM(H$8:H167),IF(G168="IV",$K168-SUM(H$8:H167),IF(G168="V",1-SUM(H$8:H167)," ")))))</f>
        <v xml:space="preserve"> </v>
      </c>
      <c r="I168" s="66" t="str">
        <f t="shared" si="46"/>
        <v>C</v>
      </c>
      <c r="J168" s="43">
        <f>IF(I168="A",$K168,IF(I168="B",$K168-SUM(J$8:J167),IF(I168="C",$K168-SUM(J$8:J167),IF(I168="D",$K168-SUM(J$8:J167),IF(I168="E",1-SUM(J$8:J167)," ")))))</f>
        <v>0</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0</v>
      </c>
      <c r="S168" s="12">
        <f t="shared" si="51"/>
        <v>25</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25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7"/>
        <v>0</v>
      </c>
      <c r="B169" s="5">
        <f t="shared" si="48"/>
        <v>0</v>
      </c>
      <c r="C169" s="14">
        <f t="shared" si="63"/>
        <v>24</v>
      </c>
      <c r="F169" s="253"/>
      <c r="G169" s="65" t="str">
        <f t="shared" si="64"/>
        <v/>
      </c>
      <c r="H169" s="4" t="str">
        <f>IF(G169="I",$K169,IF(G169="II",$K169-SUM(H$8:H168),IF(G169="III",$K169-SUM(H$8:H168),IF(G169="IV",$K169-SUM(H$8:H168),IF(G169="V",1-SUM(H$8:H168)," ")))))</f>
        <v xml:space="preserve"> </v>
      </c>
      <c r="I169" s="66" t="str">
        <f t="shared" si="4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0</v>
      </c>
      <c r="S169" s="12">
        <f t="shared" si="51"/>
        <v>24</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24</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7"/>
        <v>0</v>
      </c>
      <c r="B170" s="5">
        <f t="shared" si="48"/>
        <v>0</v>
      </c>
      <c r="C170" s="14">
        <f t="shared" si="63"/>
        <v>23</v>
      </c>
      <c r="F170" s="253"/>
      <c r="G170" s="65" t="str">
        <f t="shared" si="64"/>
        <v/>
      </c>
      <c r="H170" s="4" t="str">
        <f>IF(G170="I",$K170,IF(G170="II",$K170-SUM(H$8:H169),IF(G170="III",$K170-SUM(H$8:H169),IF(G170="IV",$K170-SUM(H$8:H169),IF(G170="V",1-SUM(H$8:H169)," ")))))</f>
        <v xml:space="preserve"> </v>
      </c>
      <c r="I170" s="66" t="str">
        <f t="shared" si="4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0</v>
      </c>
      <c r="S170" s="12">
        <f t="shared" si="51"/>
        <v>23</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23</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7"/>
        <v>0</v>
      </c>
      <c r="B171" s="5">
        <f t="shared" si="48"/>
        <v>0</v>
      </c>
      <c r="C171" s="14">
        <f t="shared" si="63"/>
        <v>22</v>
      </c>
      <c r="F171" s="253"/>
      <c r="G171" s="65" t="str">
        <f t="shared" si="64"/>
        <v/>
      </c>
      <c r="H171" s="4" t="str">
        <f>IF(G171="I",$K171,IF(G171="II",$K171-SUM(H$8:H170),IF(G171="III",$K171-SUM(H$8:H170),IF(G171="IV",$K171-SUM(H$8:H170),IF(G171="V",1-SUM(H$8:H170)," ")))))</f>
        <v xml:space="preserve"> </v>
      </c>
      <c r="I171" s="66" t="str">
        <f t="shared" si="4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0</v>
      </c>
      <c r="S171" s="12">
        <f t="shared" si="51"/>
        <v>22</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22</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7"/>
        <v>0</v>
      </c>
      <c r="B172" s="5">
        <f t="shared" si="48"/>
        <v>0</v>
      </c>
      <c r="C172" s="14">
        <f t="shared" si="63"/>
        <v>21</v>
      </c>
      <c r="F172" s="253"/>
      <c r="G172" s="65" t="str">
        <f t="shared" si="64"/>
        <v/>
      </c>
      <c r="H172" s="4" t="str">
        <f>IF(G172="I",$K172,IF(G172="II",$K172-SUM(H$8:H171),IF(G172="III",$K172-SUM(H$8:H171),IF(G172="IV",$K172-SUM(H$8:H171),IF(G172="V",1-SUM(H$8:H171)," ")))))</f>
        <v xml:space="preserve"> </v>
      </c>
      <c r="I172" s="66" t="str">
        <f t="shared" si="4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0</v>
      </c>
      <c r="S172" s="12">
        <f t="shared" si="51"/>
        <v>21</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21</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7"/>
        <v>0</v>
      </c>
      <c r="B173" s="5">
        <f t="shared" si="48"/>
        <v>0</v>
      </c>
      <c r="C173" s="14">
        <f t="shared" si="63"/>
        <v>20</v>
      </c>
      <c r="F173" s="253"/>
      <c r="G173" s="65" t="str">
        <f t="shared" si="64"/>
        <v/>
      </c>
      <c r="H173" s="4" t="str">
        <f>IF(G173="I",$K173,IF(G173="II",$K173-SUM(H$8:H172),IF(G173="III",$K173-SUM(H$8:H172),IF(G173="IV",$K173-SUM(H$8:H172),IF(G173="V",1-SUM(H$8:H172)," ")))))</f>
        <v xml:space="preserve"> </v>
      </c>
      <c r="I173" s="66" t="str">
        <f t="shared" si="4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0</v>
      </c>
      <c r="S173" s="12">
        <f t="shared" si="51"/>
        <v>20</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20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7"/>
        <v>0</v>
      </c>
      <c r="B174" s="5">
        <f t="shared" si="48"/>
        <v>0</v>
      </c>
      <c r="C174" s="14">
        <f t="shared" si="63"/>
        <v>19</v>
      </c>
      <c r="F174" s="253"/>
      <c r="G174" s="65" t="str">
        <f t="shared" si="64"/>
        <v/>
      </c>
      <c r="H174" s="4" t="str">
        <f>IF(G174="I",$K174,IF(G174="II",$K174-SUM(H$8:H173),IF(G174="III",$K174-SUM(H$8:H173),IF(G174="IV",$K174-SUM(H$8:H173),IF(G174="V",1-SUM(H$8:H173)," ")))))</f>
        <v xml:space="preserve"> </v>
      </c>
      <c r="I174" s="66" t="str">
        <f t="shared" si="4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0</v>
      </c>
      <c r="S174" s="12">
        <f t="shared" si="51"/>
        <v>19</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19</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7"/>
        <v>0</v>
      </c>
      <c r="B175" s="5">
        <f t="shared" si="48"/>
        <v>0</v>
      </c>
      <c r="C175" s="14">
        <f t="shared" si="63"/>
        <v>18</v>
      </c>
      <c r="F175" s="253">
        <f>VLOOKUP(C175,Blad1!$A:$C,3,0)</f>
        <v>132</v>
      </c>
      <c r="G175" s="65" t="str">
        <f t="shared" si="64"/>
        <v/>
      </c>
      <c r="H175" s="4" t="str">
        <f>IF(G175="I",$K175,IF(G175="II",$K175-SUM(H$8:H174),IF(G175="III",$K175-SUM(H$8:H174),IF(G175="IV",$K175-SUM(H$8:H174),IF(G175="V",1-SUM(H$8:H174)," ")))))</f>
        <v xml:space="preserve"> </v>
      </c>
      <c r="I175" s="66" t="str">
        <f t="shared" si="4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132</v>
      </c>
      <c r="S175" s="12">
        <f t="shared" si="51"/>
        <v>18</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18</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7"/>
        <v>15</v>
      </c>
      <c r="B176" s="5">
        <f t="shared" si="48"/>
        <v>0</v>
      </c>
      <c r="C176" s="14">
        <f t="shared" si="63"/>
        <v>17</v>
      </c>
      <c r="F176" s="253">
        <f>VLOOKUP(C176,Blad1!$A:$C,3,0)</f>
        <v>131</v>
      </c>
      <c r="G176" s="65" t="str">
        <f t="shared" si="64"/>
        <v/>
      </c>
      <c r="H176" s="4" t="str">
        <f>IF(G176="I",$K176,IF(G176="II",$K176-SUM(H$8:H175),IF(G176="III",$K176-SUM(H$8:H175),IF(G176="IV",$K176-SUM(H$8:H175),IF(G176="V",1-SUM(H$8:H175)," ")))))</f>
        <v xml:space="preserve"> </v>
      </c>
      <c r="I176" s="66" t="str">
        <f t="shared" si="46"/>
        <v>D</v>
      </c>
      <c r="J176" s="43">
        <f>IF(I176="A",$K176,IF(I176="B",$K176-SUM(J$8:J175),IF(I176="C",$K176-SUM(J$8:J175),IF(I176="D",$K176-SUM(J$8:J175),IF(I176="E",1-SUM(J$8:J175)," ")))))</f>
        <v>0</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131</v>
      </c>
      <c r="S176" s="12">
        <f t="shared" si="51"/>
        <v>17</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17</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7"/>
        <v>0</v>
      </c>
      <c r="B177" s="5">
        <f t="shared" si="48"/>
        <v>0</v>
      </c>
      <c r="C177" s="14">
        <f t="shared" si="63"/>
        <v>16</v>
      </c>
      <c r="F177" s="253">
        <f>VLOOKUP(C177,Blad1!$A:$C,3,0)</f>
        <v>131</v>
      </c>
      <c r="G177" s="65" t="str">
        <f t="shared" si="64"/>
        <v/>
      </c>
      <c r="H177" s="4" t="str">
        <f>IF(G177="I",$K177,IF(G177="II",$K177-SUM(H$8:H176),IF(G177="III",$K177-SUM(H$8:H176),IF(G177="IV",$K177-SUM(H$8:H176),IF(G177="V",1-SUM(H$8:H176)," ")))))</f>
        <v xml:space="preserve"> </v>
      </c>
      <c r="I177" s="66" t="str">
        <f t="shared" si="4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131</v>
      </c>
      <c r="S177" s="12">
        <f t="shared" si="51"/>
        <v>16</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16</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7"/>
        <v>0</v>
      </c>
      <c r="B178" s="5">
        <f t="shared" si="48"/>
        <v>0</v>
      </c>
      <c r="C178" s="14">
        <f t="shared" si="63"/>
        <v>15</v>
      </c>
      <c r="F178" s="253">
        <f>VLOOKUP(C178,Blad1!$A:$C,3,0)</f>
        <v>130</v>
      </c>
      <c r="G178" s="65" t="str">
        <f t="shared" si="64"/>
        <v/>
      </c>
      <c r="H178" s="4" t="str">
        <f>IF(G178="I",$K178,IF(G178="II",$K178-SUM(H$8:H177),IF(G178="III",$K178-SUM(H$8:H177),IF(G178="IV",$K178-SUM(H$8:H177),IF(G178="V",1-SUM(H$8:H177)," ")))))</f>
        <v xml:space="preserve"> </v>
      </c>
      <c r="I178" s="66" t="str">
        <f t="shared" si="4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130</v>
      </c>
      <c r="S178" s="12">
        <f t="shared" si="51"/>
        <v>15</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15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7"/>
        <v>0</v>
      </c>
      <c r="B179" s="5">
        <f t="shared" si="48"/>
        <v>0</v>
      </c>
      <c r="C179" s="14">
        <f t="shared" si="63"/>
        <v>14</v>
      </c>
      <c r="F179" s="253">
        <f>VLOOKUP(C179,Blad1!$A:$C,3,0)</f>
        <v>129</v>
      </c>
      <c r="G179" s="65" t="str">
        <f t="shared" si="64"/>
        <v/>
      </c>
      <c r="H179" s="4" t="str">
        <f>IF(G179="I",$K179,IF(G179="II",$K179-SUM(H$8:H178),IF(G179="III",$K179-SUM(H$8:H178),IF(G179="IV",$K179-SUM(H$8:H178),IF(G179="V",1-SUM(H$8:H178)," ")))))</f>
        <v xml:space="preserve"> </v>
      </c>
      <c r="I179" s="66" t="str">
        <f t="shared" si="4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129</v>
      </c>
      <c r="S179" s="12">
        <f t="shared" si="51"/>
        <v>14</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14</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7"/>
        <v>0</v>
      </c>
      <c r="B180" s="5">
        <f t="shared" si="48"/>
        <v>0</v>
      </c>
      <c r="C180" s="14">
        <f t="shared" si="63"/>
        <v>13</v>
      </c>
      <c r="F180" s="253">
        <f>VLOOKUP(C180,Blad1!$A:$C,3,0)</f>
        <v>129</v>
      </c>
      <c r="G180" s="65" t="str">
        <f t="shared" si="64"/>
        <v/>
      </c>
      <c r="H180" s="4" t="str">
        <f>IF(G180="I",$K180,IF(G180="II",$K180-SUM(H$8:H179),IF(G180="III",$K180-SUM(H$8:H179),IF(G180="IV",$K180-SUM(H$8:H179),IF(G180="V",1-SUM(H$8:H179)," ")))))</f>
        <v xml:space="preserve"> </v>
      </c>
      <c r="I180" s="66" t="str">
        <f t="shared" si="4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129</v>
      </c>
      <c r="S180" s="12">
        <f t="shared" si="51"/>
        <v>13</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13</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7"/>
        <v>0</v>
      </c>
      <c r="B181" s="5">
        <f t="shared" si="48"/>
        <v>0</v>
      </c>
      <c r="C181" s="14">
        <f t="shared" si="63"/>
        <v>12</v>
      </c>
      <c r="F181" s="253">
        <f>VLOOKUP(C181,Blad1!$A:$C,3,0)</f>
        <v>128</v>
      </c>
      <c r="G181" s="65" t="str">
        <f t="shared" si="64"/>
        <v/>
      </c>
      <c r="H181" s="4" t="str">
        <f>IF(G181="I",$K181,IF(G181="II",$K181-SUM(H$8:H180),IF(G181="III",$K181-SUM(H$8:H180),IF(G181="IV",$K181-SUM(H$8:H180),IF(G181="V",1-SUM(H$8:H180)," ")))))</f>
        <v xml:space="preserve"> </v>
      </c>
      <c r="I181" s="66" t="str">
        <f t="shared" si="4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128</v>
      </c>
      <c r="S181" s="12">
        <f t="shared" si="51"/>
        <v>12</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12</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7"/>
        <v>0</v>
      </c>
      <c r="B182" s="5">
        <f t="shared" si="48"/>
        <v>0</v>
      </c>
      <c r="C182" s="14">
        <f t="shared" si="63"/>
        <v>11</v>
      </c>
      <c r="F182" s="253">
        <f>VLOOKUP(C182,Blad1!$A:$C,3,0)</f>
        <v>128</v>
      </c>
      <c r="G182" s="65" t="str">
        <f t="shared" si="64"/>
        <v/>
      </c>
      <c r="H182" s="4" t="str">
        <f>IF(G182="I",$K182,IF(G182="II",$K182-SUM(H$8:H181),IF(G182="III",$K182-SUM(H$8:H181),IF(G182="IV",$K182-SUM(H$8:H181),IF(G182="V",1-SUM(H$8:H181)," ")))))</f>
        <v xml:space="preserve"> </v>
      </c>
      <c r="I182" s="66" t="str">
        <f t="shared" si="4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128</v>
      </c>
      <c r="S182" s="12">
        <f t="shared" si="51"/>
        <v>11</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11</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7"/>
        <v>0</v>
      </c>
      <c r="B183" s="5">
        <f t="shared" si="48"/>
        <v>0</v>
      </c>
      <c r="C183" s="14">
        <f t="shared" si="63"/>
        <v>10</v>
      </c>
      <c r="F183" s="253">
        <f>VLOOKUP(C183,Blad1!$A:$C,3,0)</f>
        <v>127</v>
      </c>
      <c r="G183" s="65" t="str">
        <f t="shared" si="64"/>
        <v/>
      </c>
      <c r="H183" s="4" t="str">
        <f>IF(G183="I",$K183,IF(G183="II",$K183-SUM(H$8:H182),IF(G183="III",$K183-SUM(H$8:H182),IF(G183="IV",$K183-SUM(H$8:H182),IF(G183="V",1-SUM(H$8:H182)," ")))))</f>
        <v xml:space="preserve"> </v>
      </c>
      <c r="I183" s="66" t="str">
        <f t="shared" ref="I183:I201" si="67">IF(C183=45,"A",IF(C183=35,"B",IF(C183=25,"C",IF(C183=17,"D",IF(C183=0,"E","")))))</f>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127</v>
      </c>
      <c r="S183" s="12">
        <f t="shared" si="51"/>
        <v>10</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10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7"/>
        <v>0</v>
      </c>
      <c r="B184" s="5">
        <f t="shared" si="48"/>
        <v>0</v>
      </c>
      <c r="C184" s="14">
        <f t="shared" si="63"/>
        <v>9</v>
      </c>
      <c r="F184" s="253">
        <f>VLOOKUP(C184,Blad1!$A:$C,3,0)</f>
        <v>126</v>
      </c>
      <c r="G184" s="65" t="str">
        <f t="shared" si="64"/>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126</v>
      </c>
      <c r="S184" s="12">
        <f t="shared" si="51"/>
        <v>9</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9</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7"/>
        <v>0</v>
      </c>
      <c r="B185" s="5">
        <f t="shared" si="48"/>
        <v>0</v>
      </c>
      <c r="C185" s="14">
        <f t="shared" si="63"/>
        <v>8</v>
      </c>
      <c r="F185" s="253">
        <f>VLOOKUP(C185,Blad1!$A:$C,3,0)</f>
        <v>126</v>
      </c>
      <c r="G185" s="65" t="str">
        <f t="shared" si="64"/>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f t="shared" si="65"/>
        <v>126</v>
      </c>
      <c r="S185" s="12">
        <f t="shared" si="51"/>
        <v>8</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8</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7"/>
        <v>0</v>
      </c>
      <c r="B186" s="5">
        <f t="shared" si="48"/>
        <v>0</v>
      </c>
      <c r="C186" s="14">
        <f t="shared" si="63"/>
        <v>7</v>
      </c>
      <c r="F186" s="253">
        <f>VLOOKUP(C186,Blad1!$A:$C,3,0)</f>
        <v>125</v>
      </c>
      <c r="G186" s="65" t="str">
        <f t="shared" si="64"/>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f t="shared" si="65"/>
        <v>125</v>
      </c>
      <c r="S186" s="12">
        <f t="shared" si="51"/>
        <v>7</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7</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7"/>
        <v>0</v>
      </c>
      <c r="B187" s="5">
        <f t="shared" si="48"/>
        <v>0</v>
      </c>
      <c r="C187" s="14">
        <f t="shared" si="63"/>
        <v>6</v>
      </c>
      <c r="F187" s="253">
        <f>VLOOKUP(C187,Blad1!$A:$C,3,0)</f>
        <v>125</v>
      </c>
      <c r="G187" s="65" t="str">
        <f t="shared" si="64"/>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f t="shared" si="65"/>
        <v>125</v>
      </c>
      <c r="S187" s="12">
        <f t="shared" si="51"/>
        <v>6</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6</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7"/>
        <v>0</v>
      </c>
      <c r="B188" s="5">
        <f t="shared" si="48"/>
        <v>0</v>
      </c>
      <c r="C188" s="14">
        <f t="shared" si="63"/>
        <v>5</v>
      </c>
      <c r="F188" s="253">
        <f>VLOOKUP(C188,Blad1!$A:$C,3,0)</f>
        <v>124</v>
      </c>
      <c r="G188" s="65" t="str">
        <f t="shared" si="64"/>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f t="shared" si="65"/>
        <v>124</v>
      </c>
      <c r="S188" s="12">
        <f t="shared" si="51"/>
        <v>5</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7"/>
        <v>0</v>
      </c>
      <c r="B189" s="5">
        <f t="shared" si="48"/>
        <v>0</v>
      </c>
      <c r="C189" s="14">
        <f t="shared" si="63"/>
        <v>4</v>
      </c>
      <c r="F189" s="253">
        <f>VLOOKUP(C189,Blad1!$A:$C,3,0)</f>
        <v>123</v>
      </c>
      <c r="G189" s="65" t="str">
        <f t="shared" si="64"/>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f t="shared" si="65"/>
        <v>123</v>
      </c>
      <c r="S189" s="12">
        <f t="shared" si="51"/>
        <v>4</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4</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7"/>
        <v>0</v>
      </c>
      <c r="B190" s="5">
        <f t="shared" si="48"/>
        <v>0</v>
      </c>
      <c r="C190" s="14">
        <f t="shared" si="63"/>
        <v>3</v>
      </c>
      <c r="F190" s="253">
        <f>VLOOKUP(C190,Blad1!$A:$C,3,0)</f>
        <v>123</v>
      </c>
      <c r="G190" s="65" t="str">
        <f t="shared" si="64"/>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f t="shared" si="65"/>
        <v>123</v>
      </c>
      <c r="S190" s="12">
        <f t="shared" si="51"/>
        <v>3</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3</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7"/>
        <v>0</v>
      </c>
      <c r="B191" s="5">
        <f t="shared" si="48"/>
        <v>0</v>
      </c>
      <c r="C191" s="14">
        <f t="shared" si="63"/>
        <v>2</v>
      </c>
      <c r="F191" s="253">
        <f>VLOOKUP(C191,Blad1!$A:$C,3,0)</f>
        <v>122</v>
      </c>
      <c r="G191" s="65" t="str">
        <f t="shared" si="64"/>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f t="shared" si="65"/>
        <v>122</v>
      </c>
      <c r="S191" s="12">
        <f t="shared" si="51"/>
        <v>2</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2</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7"/>
        <v>0</v>
      </c>
      <c r="B192" s="5">
        <f t="shared" si="48"/>
        <v>0</v>
      </c>
      <c r="C192" s="14">
        <f t="shared" si="63"/>
        <v>1</v>
      </c>
      <c r="F192" s="253">
        <f>VLOOKUP(C192,Blad1!$A:$C,3,0)</f>
        <v>122</v>
      </c>
      <c r="G192" s="65" t="str">
        <f t="shared" si="64"/>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f t="shared" si="65"/>
        <v>122</v>
      </c>
      <c r="S192" s="12">
        <f t="shared" si="51"/>
        <v>1</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1</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7"/>
        <v>10</v>
      </c>
      <c r="B193" s="5">
        <f t="shared" si="48"/>
        <v>20</v>
      </c>
      <c r="C193" s="14">
        <f t="shared" si="63"/>
        <v>0</v>
      </c>
      <c r="F193" s="253">
        <f>VLOOKUP(C193,Blad1!$A:$C,3,0)</f>
        <v>121</v>
      </c>
      <c r="G193" s="65" t="str">
        <f t="shared" si="64"/>
        <v>V</v>
      </c>
      <c r="H193" s="4">
        <f>IF(G193="I",$K193,IF(G193="II",$K193-SUM(H$8:H192),IF(G193="III",$K193-SUM(H$8:H192),IF(G193="IV",$K193-SUM(H$8:H192),IF(G193="V",1-SUM(H$8:H192)," ")))))</f>
        <v>1</v>
      </c>
      <c r="I193" s="66" t="str">
        <f t="shared" si="67"/>
        <v>E</v>
      </c>
      <c r="J193" s="43">
        <f>IF(I193="A",$K193,IF(I193="B",$K193-SUM(J$8:J192),IF(I193="C",$K193-SUM(J$8:J192),IF(I193="D",$K193-SUM(J$8:J192),IF(I193="E",1-SUM(J$8:J192)," ")))))</f>
        <v>1</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f t="shared" si="65"/>
        <v>121</v>
      </c>
      <c r="S193" s="12">
        <f t="shared" si="51"/>
        <v>0</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7"/>
        <v>0</v>
      </c>
      <c r="B194" s="5">
        <f t="shared" si="48"/>
        <v>0</v>
      </c>
      <c r="C194" s="14">
        <f t="shared" si="63"/>
        <v>-1</v>
      </c>
      <c r="F194" s="253">
        <f>VLOOKUP(C194,Blad1!$A:$C,3,0)</f>
        <v>0</v>
      </c>
      <c r="G194" s="65" t="str">
        <f t="shared" si="64"/>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f t="shared" si="65"/>
        <v>0</v>
      </c>
      <c r="S194" s="12">
        <f t="shared" si="51"/>
        <v>-1</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7"/>
        <v>0</v>
      </c>
      <c r="B195" s="5">
        <f t="shared" si="48"/>
        <v>0</v>
      </c>
      <c r="C195" s="14">
        <f t="shared" si="63"/>
        <v>-2</v>
      </c>
      <c r="F195" s="253">
        <f>VLOOKUP(C195,Blad1!$A:$C,3,0)</f>
        <v>0</v>
      </c>
      <c r="G195" s="65" t="str">
        <f t="shared" si="64"/>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f t="shared" si="65"/>
        <v>0</v>
      </c>
      <c r="S195" s="12">
        <f t="shared" si="51"/>
        <v>-2</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7"/>
        <v>0</v>
      </c>
      <c r="B196" s="5">
        <f t="shared" si="48"/>
        <v>0</v>
      </c>
      <c r="C196" s="14">
        <f t="shared" si="63"/>
        <v>-3</v>
      </c>
      <c r="F196" s="253">
        <f>VLOOKUP(C196,Blad1!$A:$C,3,0)</f>
        <v>0</v>
      </c>
      <c r="G196" s="65" t="str">
        <f t="shared" si="64"/>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f t="shared" si="65"/>
        <v>0</v>
      </c>
      <c r="S196" s="12">
        <f t="shared" si="51"/>
        <v>-3</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7"/>
        <v>0</v>
      </c>
      <c r="B197" s="5">
        <f t="shared" si="48"/>
        <v>0</v>
      </c>
      <c r="C197" s="14">
        <f t="shared" si="63"/>
        <v>-4</v>
      </c>
      <c r="F197" s="253">
        <f>VLOOKUP(C197,Blad1!$A:$C,3,0)</f>
        <v>0</v>
      </c>
      <c r="G197" s="65" t="str">
        <f t="shared" si="64"/>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f t="shared" si="65"/>
        <v>0</v>
      </c>
      <c r="S197" s="12">
        <f t="shared" si="51"/>
        <v>-4</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7"/>
        <v>0</v>
      </c>
      <c r="B198" s="5">
        <f t="shared" si="48"/>
        <v>0</v>
      </c>
      <c r="C198" s="14">
        <f t="shared" si="63"/>
        <v>-5</v>
      </c>
      <c r="F198" s="253">
        <f>VLOOKUP(C198,Blad1!$A:$C,3,0)</f>
        <v>0</v>
      </c>
      <c r="G198" s="65" t="str">
        <f t="shared" si="64"/>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f t="shared" si="65"/>
        <v>0</v>
      </c>
      <c r="S198" s="12">
        <f t="shared" si="51"/>
        <v>-5</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7"/>
        <v>0</v>
      </c>
      <c r="B199" s="5">
        <f t="shared" si="48"/>
        <v>0</v>
      </c>
      <c r="C199" s="14">
        <f t="shared" si="63"/>
        <v>-6</v>
      </c>
      <c r="F199" s="253">
        <f>VLOOKUP(C199,Blad1!$A:$C,3,0)</f>
        <v>0</v>
      </c>
      <c r="G199" s="65" t="str">
        <f t="shared" si="64"/>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f t="shared" si="65"/>
        <v>0</v>
      </c>
      <c r="S199" s="12">
        <f t="shared" si="51"/>
        <v>-6</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68">IF(I200="A",25,IF(I200="B",25,IF(I200="C",25,IF(I200="D",15,IF(I200="E",10,0)))))</f>
        <v>0</v>
      </c>
      <c r="B200" s="5">
        <f t="shared" ref="B200:B250" si="69">IF(G200="I",20,IF(G200="II",20,IF(G200="III",20,IF(G200="IV",20,IF(G200="V",20,0)))))</f>
        <v>0</v>
      </c>
      <c r="C200" s="14">
        <f t="shared" si="63"/>
        <v>-7</v>
      </c>
      <c r="F200" s="253">
        <f>VLOOKUP(C200,Blad1!$A:$C,3,0)</f>
        <v>0</v>
      </c>
      <c r="G200" s="65" t="str">
        <f t="shared" si="64"/>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6"/>
        <v/>
      </c>
      <c r="R200" s="93">
        <f t="shared" si="65"/>
        <v>0</v>
      </c>
      <c r="S200" s="12">
        <f t="shared" ref="S200:S208" si="72">C200</f>
        <v>-7</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-7</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37" si="84">C200-1</f>
        <v>-8</v>
      </c>
      <c r="F201" s="253">
        <f>VLOOKUP(C201,Blad1!$A:$C,3,0)</f>
        <v>0</v>
      </c>
      <c r="G201" s="65" t="str">
        <f t="shared" ref="G201:G209" si="85">IF(C201=160,"I",IF(C201=145,"II",IF(C201=131,"III",IF(C201=116,"IV",IF(C201=0,"V","")))))</f>
        <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IF(L200="plus",CONCATENATE(E201,", "),IF(L200="basis",IF(E201=0,"",CONCATENATE(E201,", ")),CONCATENATE(Q200,IF(E201=0,"",CONCATENATE(E201,", ")))))</f>
        <v/>
      </c>
      <c r="S201" s="12">
        <f t="shared" si="72"/>
        <v>-8</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-8</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-9</v>
      </c>
      <c r="G202" s="65"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-10</v>
      </c>
      <c r="G203" s="65"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-11</v>
      </c>
      <c r="G204" s="65"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-11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-11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-12</v>
      </c>
      <c r="G205" s="65"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-12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-12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-13</v>
      </c>
      <c r="G206" s="65"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-13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-13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-14</v>
      </c>
      <c r="G207" s="65"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-14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-14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-15</v>
      </c>
      <c r="G208" s="65"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-15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-15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-16</v>
      </c>
      <c r="G209" s="65"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-17</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-18</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-19</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-20</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-21</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-22</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-23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-24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-25</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-26</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-27</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-28</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-29</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-30</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-31</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-32</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-33</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-34</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-35</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-36</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-37</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-38</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-39</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-40</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-41</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-42</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-43</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-44</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8"/>
        <v>0</v>
      </c>
      <c r="B241" s="5">
        <f t="shared" si="69"/>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8"/>
        <v>0</v>
      </c>
      <c r="B242" s="5">
        <f t="shared" si="69"/>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8"/>
        <v>0</v>
      </c>
      <c r="B243" s="5">
        <f t="shared" si="69"/>
        <v>0</v>
      </c>
      <c r="I243" s="54"/>
      <c r="P243" s="3" t="str">
        <f>IF(O243="Plus",$K243,IF(O243="Basis",$K243-SUM(P$8:P242),IF(O243="Breedte",$K243-SUM(P$8:P242),IF(O242="Breedte",1-SUM(P$8:P242)," "))))</f>
        <v xml:space="preserve"> </v>
      </c>
      <c r="Q243" s="57" t="str">
        <f t="shared" si="86"/>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6"/>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6"/>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6"/>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6"/>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6"/>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6"/>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P265" s="3" t="str">
        <f>IF(O265="Plus",$K265,IF(O265="Basis",$K265-SUM(P$8:P264),IF(O265="Breedte",$K265-SUM(P$8:P264),IF(O264="Breedte",1-SUM(P$8:P264)," "))))</f>
        <v xml:space="preserve"> </v>
      </c>
      <c r="Q265" s="57" t="str">
        <f t="shared" ref="Q265:Q275" si="89">IF(L264="plus",CONCATENATE(E265,", "),IF(L264="basis",IF(E265=0,"",CONCATENATE(E265,", ")),CONCATENATE(Q264,IF(E265=0,"",CONCATENATE(E265,", ")))))</f>
        <v/>
      </c>
    </row>
    <row r="266" spans="1:17" ht="12" customHeight="1" x14ac:dyDescent="0.15">
      <c r="A266" s="5">
        <f t="shared" si="87"/>
        <v>0</v>
      </c>
      <c r="B266" s="5">
        <f t="shared" si="88"/>
        <v>0</v>
      </c>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Q272" s="57" t="str">
        <f t="shared" si="89"/>
        <v/>
      </c>
    </row>
    <row r="273" spans="17:17" ht="12" customHeight="1" x14ac:dyDescent="0.15">
      <c r="Q273" s="57" t="str">
        <f t="shared" si="89"/>
        <v/>
      </c>
    </row>
    <row r="274" spans="17:17" ht="12" customHeight="1" x14ac:dyDescent="0.15">
      <c r="Q274" s="57" t="str">
        <f t="shared" si="89"/>
        <v/>
      </c>
    </row>
    <row r="275" spans="17:17" ht="12" customHeight="1" x14ac:dyDescent="0.15">
      <c r="Q275" s="57" t="str">
        <f t="shared" si="89"/>
        <v/>
      </c>
    </row>
  </sheetData>
  <sheetProtection sheet="1" objects="1" scenarios="1" selectLockedCells="1"/>
  <mergeCells count="5">
    <mergeCell ref="C1:N1"/>
    <mergeCell ref="C2:N2"/>
    <mergeCell ref="AQ33:BB33"/>
    <mergeCell ref="AQ35:BB35"/>
    <mergeCell ref="AQ37:BB37"/>
  </mergeCells>
  <conditionalFormatting sqref="AT10:AV15 AZ10:BB15">
    <cfRule type="cellIs" dxfId="550" priority="48" stopIfTrue="1" operator="lessThanOrEqual">
      <formula>0</formula>
    </cfRule>
  </conditionalFormatting>
  <conditionalFormatting sqref="AT18:AV22">
    <cfRule type="cellIs" dxfId="549" priority="49" stopIfTrue="1" operator="lessThanOrEqual">
      <formula>0</formula>
    </cfRule>
  </conditionalFormatting>
  <conditionalFormatting sqref="AW18:AZ22">
    <cfRule type="cellIs" dxfId="548" priority="50" stopIfTrue="1" operator="lessThanOrEqual">
      <formula>0</formula>
    </cfRule>
  </conditionalFormatting>
  <conditionalFormatting sqref="K8:K65533">
    <cfRule type="expression" dxfId="547" priority="51" stopIfTrue="1">
      <formula>OR($C8&lt;0,AND($C8=$Y8,$B8=$Y8))</formula>
    </cfRule>
    <cfRule type="expression" dxfId="546" priority="52" stopIfTrue="1">
      <formula>SUM($U8:$X8)&gt;0</formula>
    </cfRule>
    <cfRule type="expression" dxfId="545" priority="53" stopIfTrue="1">
      <formula>$D8=0</formula>
    </cfRule>
  </conditionalFormatting>
  <conditionalFormatting sqref="L8:M65533">
    <cfRule type="expression" dxfId="544" priority="54" stopIfTrue="1">
      <formula>SUM($U8:$X8)&gt;1</formula>
    </cfRule>
  </conditionalFormatting>
  <conditionalFormatting sqref="B8:B65536">
    <cfRule type="expression" dxfId="543" priority="58" stopIfTrue="1">
      <formula>$B8&gt;0</formula>
    </cfRule>
    <cfRule type="cellIs" dxfId="542" priority="59" stopIfTrue="1" operator="equal">
      <formula>0</formula>
    </cfRule>
  </conditionalFormatting>
  <conditionalFormatting sqref="K65535:K65536">
    <cfRule type="expression" dxfId="541" priority="60" stopIfTrue="1">
      <formula>OR($C65535&lt;0,AND($C65535=$Y65535,$B65535=$Y65535))</formula>
    </cfRule>
    <cfRule type="expression" dxfId="540" priority="61" stopIfTrue="1">
      <formula>SUM($U65535:$X65537)&gt;0</formula>
    </cfRule>
    <cfRule type="expression" dxfId="539" priority="62" stopIfTrue="1">
      <formula>$D65535=0</formula>
    </cfRule>
  </conditionalFormatting>
  <conditionalFormatting sqref="K65534">
    <cfRule type="expression" dxfId="538" priority="63" stopIfTrue="1">
      <formula>OR($C65534&lt;0,AND($C65534=$Y65534,$B65534=$Y65534))</formula>
    </cfRule>
    <cfRule type="expression" dxfId="537" priority="64" stopIfTrue="1">
      <formula>SUM($U65534:$X65536)&gt;0</formula>
    </cfRule>
    <cfRule type="expression" dxfId="536" priority="65" stopIfTrue="1">
      <formula>$D65534=0</formula>
    </cfRule>
  </conditionalFormatting>
  <conditionalFormatting sqref="L65535:M65536">
    <cfRule type="expression" dxfId="535" priority="66" stopIfTrue="1">
      <formula>OR($C65535&lt;0,AND($C65535=$Y65535,$B65535=$Y65535))</formula>
    </cfRule>
    <cfRule type="expression" dxfId="534" priority="67" stopIfTrue="1">
      <formula>SUM($U65535:$X65537)&gt;1</formula>
    </cfRule>
  </conditionalFormatting>
  <conditionalFormatting sqref="L65534:M65534">
    <cfRule type="expression" dxfId="533" priority="68" stopIfTrue="1">
      <formula>OR($C65534&lt;0,AND($C65534=$Y65534,$B65534=$Y65534))</formula>
    </cfRule>
    <cfRule type="expression" dxfId="532" priority="69" stopIfTrue="1">
      <formula>SUM($U65534:$X65536)&gt;1</formula>
    </cfRule>
  </conditionalFormatting>
  <conditionalFormatting sqref="N8:P65536">
    <cfRule type="expression" dxfId="531" priority="70" stopIfTrue="1">
      <formula>OR($O8="Plus",$O8="Basis",$O8="Breedte")</formula>
    </cfRule>
  </conditionalFormatting>
  <conditionalFormatting sqref="A8:A272">
    <cfRule type="expression" dxfId="530" priority="45" stopIfTrue="1">
      <formula>OR($C8&lt;-50,AND($C8=$AJ8,$A8=$AJ8))</formula>
    </cfRule>
    <cfRule type="expression" dxfId="529" priority="46" stopIfTrue="1">
      <formula>$A8&gt;0</formula>
    </cfRule>
    <cfRule type="cellIs" dxfId="528" priority="47" stopIfTrue="1" operator="equal">
      <formula>0</formula>
    </cfRule>
  </conditionalFormatting>
  <conditionalFormatting sqref="C8:C65536 G8:H65536">
    <cfRule type="expression" dxfId="527" priority="57" stopIfTrue="1">
      <formula>$B8&gt;0</formula>
    </cfRule>
  </conditionalFormatting>
  <conditionalFormatting sqref="I8:J65536">
    <cfRule type="expression" dxfId="526" priority="56" stopIfTrue="1">
      <formula>$A8&gt;0</formula>
    </cfRule>
  </conditionalFormatting>
  <conditionalFormatting sqref="AR25">
    <cfRule type="cellIs" dxfId="525" priority="43" operator="equal">
      <formula>0</formula>
    </cfRule>
  </conditionalFormatting>
  <conditionalFormatting sqref="AR27">
    <cfRule type="cellIs" dxfId="524" priority="42" operator="equal">
      <formula>0</formula>
    </cfRule>
  </conditionalFormatting>
  <conditionalFormatting sqref="AR29">
    <cfRule type="cellIs" dxfId="523" priority="41" operator="equal">
      <formula>0</formula>
    </cfRule>
  </conditionalFormatting>
  <conditionalFormatting sqref="AQ26">
    <cfRule type="containsErrors" dxfId="522" priority="71">
      <formula>ISERROR(AQ26)</formula>
    </cfRule>
  </conditionalFormatting>
  <conditionalFormatting sqref="AQ28">
    <cfRule type="containsErrors" dxfId="521" priority="40">
      <formula>ISERROR(AQ28)</formula>
    </cfRule>
  </conditionalFormatting>
  <conditionalFormatting sqref="AQ30">
    <cfRule type="containsErrors" dxfId="520" priority="39">
      <formula>ISERROR(AQ30)</formula>
    </cfRule>
  </conditionalFormatting>
  <conditionalFormatting sqref="AR25">
    <cfRule type="cellIs" dxfId="519" priority="38" operator="equal">
      <formula>0</formula>
    </cfRule>
  </conditionalFormatting>
  <conditionalFormatting sqref="AR27">
    <cfRule type="cellIs" dxfId="518" priority="37" operator="equal">
      <formula>0</formula>
    </cfRule>
  </conditionalFormatting>
  <conditionalFormatting sqref="AR29">
    <cfRule type="cellIs" dxfId="517" priority="36" operator="equal">
      <formula>0</formula>
    </cfRule>
  </conditionalFormatting>
  <conditionalFormatting sqref="AQ26">
    <cfRule type="containsErrors" dxfId="516" priority="35">
      <formula>ISERROR(AQ26)</formula>
    </cfRule>
  </conditionalFormatting>
  <conditionalFormatting sqref="AQ28">
    <cfRule type="containsErrors" dxfId="515" priority="34">
      <formula>ISERROR(AQ28)</formula>
    </cfRule>
  </conditionalFormatting>
  <conditionalFormatting sqref="AQ30">
    <cfRule type="containsErrors" dxfId="514" priority="33">
      <formula>ISERROR(AQ30)</formula>
    </cfRule>
  </conditionalFormatting>
  <conditionalFormatting sqref="AR25">
    <cfRule type="cellIs" dxfId="513" priority="32" operator="equal">
      <formula>0</formula>
    </cfRule>
  </conditionalFormatting>
  <conditionalFormatting sqref="AR27">
    <cfRule type="cellIs" dxfId="512" priority="31" operator="equal">
      <formula>0</formula>
    </cfRule>
  </conditionalFormatting>
  <conditionalFormatting sqref="AR29">
    <cfRule type="cellIs" dxfId="511" priority="30" operator="equal">
      <formula>0</formula>
    </cfRule>
  </conditionalFormatting>
  <conditionalFormatting sqref="AQ26">
    <cfRule type="containsErrors" dxfId="510" priority="29">
      <formula>ISERROR(AQ26)</formula>
    </cfRule>
  </conditionalFormatting>
  <conditionalFormatting sqref="AQ28">
    <cfRule type="containsErrors" dxfId="509" priority="28">
      <formula>ISERROR(AQ28)</formula>
    </cfRule>
  </conditionalFormatting>
  <conditionalFormatting sqref="AQ30">
    <cfRule type="containsErrors" dxfId="508" priority="27">
      <formula>ISERROR(AQ30)</formula>
    </cfRule>
  </conditionalFormatting>
  <conditionalFormatting sqref="AR25">
    <cfRule type="cellIs" dxfId="507" priority="26" operator="equal">
      <formula>0</formula>
    </cfRule>
  </conditionalFormatting>
  <conditionalFormatting sqref="AR27">
    <cfRule type="cellIs" dxfId="506" priority="25" operator="equal">
      <formula>0</formula>
    </cfRule>
  </conditionalFormatting>
  <conditionalFormatting sqref="AR29">
    <cfRule type="cellIs" dxfId="505" priority="24" operator="equal">
      <formula>0</formula>
    </cfRule>
  </conditionalFormatting>
  <conditionalFormatting sqref="AQ26">
    <cfRule type="containsErrors" dxfId="504" priority="23">
      <formula>ISERROR(AQ26)</formula>
    </cfRule>
  </conditionalFormatting>
  <conditionalFormatting sqref="AQ28">
    <cfRule type="containsErrors" dxfId="503" priority="22">
      <formula>ISERROR(AQ28)</formula>
    </cfRule>
  </conditionalFormatting>
  <conditionalFormatting sqref="AQ30">
    <cfRule type="containsErrors" dxfId="502" priority="21">
      <formula>ISERROR(AQ30)</formula>
    </cfRule>
  </conditionalFormatting>
  <conditionalFormatting sqref="AR25">
    <cfRule type="cellIs" dxfId="501" priority="20" operator="equal">
      <formula>0</formula>
    </cfRule>
  </conditionalFormatting>
  <conditionalFormatting sqref="AR27">
    <cfRule type="cellIs" dxfId="500" priority="19" operator="equal">
      <formula>0</formula>
    </cfRule>
  </conditionalFormatting>
  <conditionalFormatting sqref="AR29">
    <cfRule type="cellIs" dxfId="499" priority="18" operator="equal">
      <formula>0</formula>
    </cfRule>
  </conditionalFormatting>
  <conditionalFormatting sqref="AQ26">
    <cfRule type="containsErrors" dxfId="498" priority="17">
      <formula>ISERROR(AQ26)</formula>
    </cfRule>
  </conditionalFormatting>
  <conditionalFormatting sqref="AQ28">
    <cfRule type="containsErrors" dxfId="497" priority="16">
      <formula>ISERROR(AQ28)</formula>
    </cfRule>
  </conditionalFormatting>
  <conditionalFormatting sqref="AQ30">
    <cfRule type="containsErrors" dxfId="496" priority="15">
      <formula>ISERROR(AQ30)</formula>
    </cfRule>
  </conditionalFormatting>
  <conditionalFormatting sqref="AR25">
    <cfRule type="cellIs" dxfId="495" priority="14" operator="equal">
      <formula>0</formula>
    </cfRule>
  </conditionalFormatting>
  <conditionalFormatting sqref="AR27">
    <cfRule type="cellIs" dxfId="494" priority="13" operator="equal">
      <formula>0</formula>
    </cfRule>
  </conditionalFormatting>
  <conditionalFormatting sqref="AR29">
    <cfRule type="cellIs" dxfId="493" priority="12" operator="equal">
      <formula>0</formula>
    </cfRule>
  </conditionalFormatting>
  <conditionalFormatting sqref="AQ26">
    <cfRule type="containsErrors" dxfId="492" priority="11">
      <formula>ISERROR(AQ26)</formula>
    </cfRule>
  </conditionalFormatting>
  <conditionalFormatting sqref="AQ28">
    <cfRule type="containsErrors" dxfId="491" priority="10">
      <formula>ISERROR(AQ28)</formula>
    </cfRule>
  </conditionalFormatting>
  <conditionalFormatting sqref="AQ30">
    <cfRule type="containsErrors" dxfId="490" priority="9">
      <formula>ISERROR(AQ30)</formula>
    </cfRule>
  </conditionalFormatting>
  <conditionalFormatting sqref="F8:F201">
    <cfRule type="expression" dxfId="489" priority="55">
      <formula>$D8=0</formula>
    </cfRule>
  </conditionalFormatting>
  <conditionalFormatting sqref="AT10:AV15 AZ10:BB15">
    <cfRule type="cellIs" dxfId="488" priority="8" stopIfTrue="1" operator="lessThanOrEqual">
      <formula>0</formula>
    </cfRule>
  </conditionalFormatting>
  <conditionalFormatting sqref="AT18:AV22 AT26:AV30">
    <cfRule type="cellIs" dxfId="487" priority="7" stopIfTrue="1" operator="lessThanOrEqual">
      <formula>0</formula>
    </cfRule>
  </conditionalFormatting>
  <conditionalFormatting sqref="AY26:BB30 AY18:BB22">
    <cfRule type="cellIs" dxfId="486" priority="6" stopIfTrue="1" operator="lessThanOrEqual">
      <formula>0</formula>
    </cfRule>
  </conditionalFormatting>
  <conditionalFormatting sqref="AR32 AR34 AR36">
    <cfRule type="cellIs" dxfId="485" priority="5" operator="equal">
      <formula>0</formula>
    </cfRule>
  </conditionalFormatting>
  <conditionalFormatting sqref="AQ33 AQ35 AQ37">
    <cfRule type="containsErrors" dxfId="484" priority="4">
      <formula>ISERROR(AQ33)</formula>
    </cfRule>
  </conditionalFormatting>
  <conditionalFormatting sqref="A8:P15 A33:P65536 A16:C32 E16:P32">
    <cfRule type="expression" dxfId="483" priority="44" stopIfTrue="1">
      <formula>OR($C8&lt;0,AND($C8=$Y8,$B8=$Y8))</formula>
    </cfRule>
  </conditionalFormatting>
  <conditionalFormatting sqref="AW15:AY15">
    <cfRule type="cellIs" dxfId="482" priority="3" stopIfTrue="1" operator="lessThanOrEqual">
      <formula>0</formula>
    </cfRule>
  </conditionalFormatting>
  <conditionalFormatting sqref="AW15:AY15">
    <cfRule type="cellIs" dxfId="481" priority="2" stopIfTrue="1" operator="lessThanOrEqual">
      <formula>0</formula>
    </cfRule>
  </conditionalFormatting>
  <conditionalFormatting sqref="D16:D32">
    <cfRule type="expression" dxfId="480" priority="1" stopIfTrue="1">
      <formula>OR($C16&lt;0,AND($C16=$Y16,$B16=$Y16))</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0"/>
  <sheetViews>
    <sheetView zoomScaleNormal="100" workbookViewId="0">
      <pane xSplit="5" ySplit="7" topLeftCell="F74" activePane="bottomRight" state="frozen"/>
      <selection pane="topRight" activeCell="F1" sqref="F1"/>
      <selection pane="bottomLeft" activeCell="A8" sqref="A8"/>
      <selection pane="bottomRight" activeCell="D83" sqref="D83"/>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2" t="s">
        <v>84</v>
      </c>
      <c r="D1" s="273"/>
      <c r="E1" s="273"/>
      <c r="F1" s="273"/>
      <c r="G1" s="273"/>
      <c r="H1" s="273"/>
      <c r="I1" s="273"/>
      <c r="J1" s="273"/>
      <c r="K1" s="273"/>
      <c r="L1" s="273"/>
      <c r="M1" s="273"/>
      <c r="N1" s="274"/>
      <c r="O1" s="16"/>
      <c r="P1" s="7"/>
      <c r="Q1" s="57" t="s">
        <v>21</v>
      </c>
    </row>
    <row r="2" spans="1:54" ht="18" customHeight="1" x14ac:dyDescent="0.2">
      <c r="B2" s="8" t="s">
        <v>3</v>
      </c>
      <c r="C2" s="272" t="s">
        <v>35</v>
      </c>
      <c r="D2" s="273"/>
      <c r="E2" s="273"/>
      <c r="F2" s="273"/>
      <c r="G2" s="273"/>
      <c r="H2" s="273"/>
      <c r="I2" s="273"/>
      <c r="J2" s="273"/>
      <c r="K2" s="273"/>
      <c r="L2" s="273"/>
      <c r="M2" s="273"/>
      <c r="N2" s="27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210</v>
      </c>
      <c r="D5" s="13"/>
      <c r="E5" s="13"/>
      <c r="F5" s="13"/>
      <c r="G5" s="16"/>
      <c r="H5" s="7"/>
      <c r="I5" s="41"/>
      <c r="J5" s="42"/>
      <c r="K5" s="7"/>
      <c r="L5" s="6"/>
      <c r="M5" s="7"/>
      <c r="N5" s="7"/>
      <c r="O5" s="16"/>
      <c r="P5" s="7"/>
      <c r="U5" s="12">
        <f>COUNTIF(G:G,"V")</f>
        <v>0</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72</v>
      </c>
    </row>
    <row r="8" spans="1:54" ht="12" customHeight="1" thickTop="1" x14ac:dyDescent="0.15">
      <c r="A8" s="5">
        <f t="shared" ref="A8:A71" si="0">IF(I8="A",25,IF(I8="B",25,IF(I8="C",25,IF(I8="D",15,IF(I8="E",10,0)))))</f>
        <v>0</v>
      </c>
      <c r="B8" s="5">
        <f t="shared" ref="B8:B71" si="1">IF(G8="I",20,IF(G8="II",20,IF(G8="III",20,IF(G8="IV",20,IF(G8="V",20,0)))))</f>
        <v>0</v>
      </c>
      <c r="C8" s="14">
        <f>C5</f>
        <v>210</v>
      </c>
      <c r="F8" s="253">
        <f>VLOOKUP(C8,Blad1!$A:$E,5,0)</f>
        <v>230</v>
      </c>
      <c r="G8" s="65" t="str">
        <f>IF(C8=177,"I",IF(C8=162,"II",IF(C8=148,"III",IF(C8=132,"IV",IF(C8=-30,"V","")))))</f>
        <v/>
      </c>
      <c r="H8" s="4" t="str">
        <f>IF(G8="I",$K8,IF(G8="II",$K8-SUM(H7:H$8),IF(G8="III",$K8-SUM(H7:H$8),IF(G8="IV",$K8-SUM(H7:H$8),IF(G8="V",1-SUM(H7:H$8)," ")))))</f>
        <v xml:space="preserve"> </v>
      </c>
      <c r="I8" s="66" t="str">
        <f>IF(C8=32,"A",IF(C8=23,"B",IF(C8=13,"C",IF(C8=5,"D",IF(C8=-30,"E","")))))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210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210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209</v>
      </c>
      <c r="E9" s="56"/>
      <c r="F9" s="253">
        <f>VLOOKUP(C9,Blad1!$A:$E,5,0)</f>
        <v>230</v>
      </c>
      <c r="G9" s="65" t="str">
        <f t="shared" ref="G9:G72" si="17">IF(C9=177,"I",IF(C9=162,"II",IF(C9=148,"III",IF(C9=132,"IV",IF(C9=-30,"V","")))))</f>
        <v/>
      </c>
      <c r="H9" s="4" t="str">
        <f>IF(G9="I",$K9,IF(G9="II",$K9-SUM(H8:H$8),IF(G9="III",$K9-SUM(H8:H$8),IF(G9="IV",$K9-SUM(H8:H$8),IF(G9="V",1-SUM(H8:H$8)," ")))))</f>
        <v xml:space="preserve"> </v>
      </c>
      <c r="I9" s="66" t="str">
        <f t="shared" ref="I9:I72" si="18">IF(C9=32,"A",IF(C9=23,"B",IF(C9=13,"C",IF(C9=5,"D",IF(C9=-30,"E","")))))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209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209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208</v>
      </c>
      <c r="E10" s="56"/>
      <c r="F10" s="253">
        <f>VLOOKUP(C10,Blad1!$A:$E,5,0)</f>
        <v>230</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230</v>
      </c>
      <c r="S10" s="12">
        <f t="shared" si="4"/>
        <v>208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208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177</v>
      </c>
      <c r="AT10" s="114">
        <f>AU10*AT$14</f>
        <v>0</v>
      </c>
      <c r="AU10" s="115">
        <f>AV10</f>
        <v>0</v>
      </c>
      <c r="AV10" s="118">
        <f>IF($U3=0,0,VLOOKUP("I",$G:$S,5,FALSE))</f>
        <v>0</v>
      </c>
    </row>
    <row r="11" spans="1:54" ht="12" customHeight="1" x14ac:dyDescent="0.15">
      <c r="A11" s="5">
        <f t="shared" si="0"/>
        <v>0</v>
      </c>
      <c r="B11" s="5">
        <f t="shared" si="1"/>
        <v>0</v>
      </c>
      <c r="C11" s="14">
        <f t="shared" si="16"/>
        <v>207</v>
      </c>
      <c r="E11" s="56"/>
      <c r="F11" s="253">
        <f>VLOOKUP(C11,Blad1!$A:$E,5,0)</f>
        <v>230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230</v>
      </c>
      <c r="S11" s="12">
        <f t="shared" si="4"/>
        <v>207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207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132</v>
      </c>
      <c r="AT11" s="114">
        <f>AU11*AT$14</f>
        <v>0</v>
      </c>
      <c r="AU11" s="115">
        <f>AV11-AV10</f>
        <v>0</v>
      </c>
      <c r="AV11" s="118">
        <f>IF($U4=0,0,VLOOKUP("IV",$G:$S,5,FALSE))</f>
        <v>0</v>
      </c>
    </row>
    <row r="12" spans="1:54" ht="12" customHeight="1" x14ac:dyDescent="0.15">
      <c r="A12" s="5">
        <f t="shared" si="0"/>
        <v>0</v>
      </c>
      <c r="B12" s="5">
        <f t="shared" si="1"/>
        <v>0</v>
      </c>
      <c r="C12" s="14">
        <f t="shared" si="16"/>
        <v>206</v>
      </c>
      <c r="E12" s="56"/>
      <c r="F12" s="253">
        <f>VLOOKUP(C12,Blad1!$A:$E,5,0)</f>
        <v>230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230</v>
      </c>
      <c r="S12" s="12">
        <f t="shared" si="4"/>
        <v>206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206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205</v>
      </c>
      <c r="E13" s="56"/>
      <c r="F13" s="253">
        <f>VLOOKUP(C13,Blad1!$A:$E,5,0)</f>
        <v>229</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229</v>
      </c>
      <c r="S13" s="12">
        <f t="shared" si="4"/>
        <v>205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205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204</v>
      </c>
      <c r="E14" s="56"/>
      <c r="F14" s="253">
        <f>VLOOKUP(C14,Blad1!$A:$E,5,0)</f>
        <v>229</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229</v>
      </c>
      <c r="S14" s="12">
        <f t="shared" si="4"/>
        <v>204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204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203</v>
      </c>
      <c r="F15" s="253">
        <f>VLOOKUP(C15,Blad1!$A:$E,5,0)</f>
        <v>228</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228</v>
      </c>
      <c r="S15" s="12">
        <f t="shared" si="4"/>
        <v>203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203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202</v>
      </c>
      <c r="E16" s="56"/>
      <c r="F16" s="253">
        <f>VLOOKUP(C16,Blad1!$A:$E,5,0)</f>
        <v>227</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227</v>
      </c>
      <c r="S16" s="12">
        <f t="shared" si="4"/>
        <v>202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202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47"/>
      <c r="AY16" s="28" t="s">
        <v>9</v>
      </c>
      <c r="AZ16" s="28"/>
      <c r="BA16" s="28"/>
      <c r="BB16" s="29"/>
    </row>
    <row r="17" spans="1:55" ht="12" customHeight="1" thickTop="1" x14ac:dyDescent="0.15">
      <c r="A17" s="5">
        <f t="shared" si="0"/>
        <v>0</v>
      </c>
      <c r="B17" s="5">
        <f t="shared" si="1"/>
        <v>0</v>
      </c>
      <c r="C17" s="14">
        <f t="shared" si="16"/>
        <v>201</v>
      </c>
      <c r="F17" s="253">
        <f>VLOOKUP(C17,Blad1!$A:$E,5,0)</f>
        <v>227</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227</v>
      </c>
      <c r="S17" s="12">
        <f t="shared" si="4"/>
        <v>201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201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200</v>
      </c>
      <c r="E18" s="56"/>
      <c r="F18" s="253">
        <f>VLOOKUP(C18,Blad1!$A:$E,5,0)</f>
        <v>226</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226</v>
      </c>
      <c r="S18" s="12">
        <f t="shared" si="4"/>
        <v>200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200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199</v>
      </c>
      <c r="F19" s="253">
        <f>VLOOKUP(C19,Blad1!$A:$E,5,0)</f>
        <v>226</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226</v>
      </c>
      <c r="S19" s="12">
        <f t="shared" si="4"/>
        <v>199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199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198</v>
      </c>
      <c r="F20" s="253">
        <f>VLOOKUP(C20,Blad1!$A:$E,5,0)</f>
        <v>225</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225</v>
      </c>
      <c r="S20" s="12">
        <f t="shared" si="4"/>
        <v>198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198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197</v>
      </c>
      <c r="E21" s="56"/>
      <c r="F21" s="253">
        <f>VLOOKUP(C21,Blad1!$A:$E,5,0)</f>
        <v>225</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225</v>
      </c>
      <c r="S21" s="12">
        <f t="shared" si="4"/>
        <v>197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197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196</v>
      </c>
      <c r="E22" s="56"/>
      <c r="F22" s="253">
        <f>VLOOKUP(C22,Blad1!$A:$E,5,0)</f>
        <v>224</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224</v>
      </c>
      <c r="S22" s="12">
        <f t="shared" si="4"/>
        <v>196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196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195</v>
      </c>
      <c r="E23" s="56"/>
      <c r="F23" s="253">
        <f>VLOOKUP(C23,Blad1!$A:$E,5,0)</f>
        <v>223</v>
      </c>
      <c r="G23" s="65" t="str">
        <f t="shared" si="17"/>
        <v/>
      </c>
      <c r="H23" s="4" t="str">
        <f>IF(G23="I",$K23,IF(G23="II",$K23-SUM(H$8:H22),IF(G23="III",$K23-SUM(H$8:H22),IF(G23="IV",$K23-SUM(H$8:H22),IF(G23="V",1-SUM(H$8:H22)," ")))))</f>
        <v xml:space="preserve"> </v>
      </c>
      <c r="I23" s="66" t="str">
        <f>IF(C23=32,"A",IF(C23=23,"B",IF(C23=13,"C",IF(C23=5,"D",IF(C23=-30,"E","")))))</f>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223</v>
      </c>
      <c r="S23" s="12">
        <f t="shared" si="4"/>
        <v>195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195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194</v>
      </c>
      <c r="F24" s="253">
        <f>VLOOKUP(C24,Blad1!$A:$E,5,0)</f>
        <v>223</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223</v>
      </c>
      <c r="S24" s="12">
        <f t="shared" si="4"/>
        <v>194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194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193</v>
      </c>
      <c r="E25" s="56"/>
      <c r="F25" s="253">
        <f>VLOOKUP(C25,Blad1!$A:$E,5,0)</f>
        <v>222</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222</v>
      </c>
      <c r="S25" s="12">
        <f t="shared" si="4"/>
        <v>193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193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192</v>
      </c>
      <c r="F26" s="253">
        <f>VLOOKUP(C26,Blad1!$A:$E,5,0)</f>
        <v>222</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222</v>
      </c>
      <c r="S26" s="12">
        <f t="shared" si="4"/>
        <v>192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192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191</v>
      </c>
      <c r="F27" s="253">
        <f>VLOOKUP(C27,Blad1!$A:$E,5,0)</f>
        <v>221</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221</v>
      </c>
      <c r="S27" s="12">
        <f t="shared" si="4"/>
        <v>191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191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190</v>
      </c>
      <c r="F28" s="253">
        <f>VLOOKUP(C28,Blad1!$A:$E,5,0)</f>
        <v>220</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220</v>
      </c>
      <c r="S28" s="12">
        <f t="shared" si="4"/>
        <v>190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190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189</v>
      </c>
      <c r="F29" s="253">
        <f>VLOOKUP(C29,Blad1!$A:$E,5,0)</f>
        <v>220</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220</v>
      </c>
      <c r="S29" s="12">
        <f t="shared" si="4"/>
        <v>189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189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188</v>
      </c>
      <c r="E30" s="56"/>
      <c r="F30" s="253">
        <f>VLOOKUP(C30,Blad1!$A:$E,5,0)</f>
        <v>219</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219</v>
      </c>
      <c r="S30" s="12">
        <f t="shared" si="4"/>
        <v>188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188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187</v>
      </c>
      <c r="F31" s="253">
        <f>VLOOKUP(C31,Blad1!$A:$E,5,0)</f>
        <v>219</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219</v>
      </c>
      <c r="S31" s="12">
        <f t="shared" si="4"/>
        <v>187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187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186</v>
      </c>
      <c r="F32" s="253">
        <f>VLOOKUP(C32,Blad1!$A:$E,5,0)</f>
        <v>218</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218</v>
      </c>
      <c r="S32" s="12">
        <f t="shared" si="4"/>
        <v>186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186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185</v>
      </c>
      <c r="F33" s="253">
        <f>VLOOKUP(C33,Blad1!$A:$E,5,0)</f>
        <v>217</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217</v>
      </c>
      <c r="S33" s="12">
        <f t="shared" si="4"/>
        <v>185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185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5" t="e">
        <f>VLOOKUP(AQ32,L8:Q275,6,FALSE)</f>
        <v>#N/A</v>
      </c>
      <c r="AR33" s="276"/>
      <c r="AS33" s="276"/>
      <c r="AT33" s="276"/>
      <c r="AU33" s="276"/>
      <c r="AV33" s="276"/>
      <c r="AW33" s="276"/>
      <c r="AX33" s="276"/>
      <c r="AY33" s="276"/>
      <c r="AZ33" s="276"/>
      <c r="BA33" s="276"/>
      <c r="BB33" s="277"/>
    </row>
    <row r="34" spans="1:54" ht="12" customHeight="1" x14ac:dyDescent="0.15">
      <c r="A34" s="5">
        <f t="shared" si="0"/>
        <v>0</v>
      </c>
      <c r="B34" s="5">
        <f t="shared" si="1"/>
        <v>0</v>
      </c>
      <c r="C34" s="14">
        <f t="shared" si="16"/>
        <v>184</v>
      </c>
      <c r="F34" s="253">
        <f>VLOOKUP(C34,Blad1!$A:$E,5,0)</f>
        <v>217</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217</v>
      </c>
      <c r="S34" s="12">
        <f t="shared" si="4"/>
        <v>184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184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183</v>
      </c>
      <c r="F35" s="253">
        <f>VLOOKUP(C35,Blad1!$A:$E,5,0)</f>
        <v>216</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216</v>
      </c>
      <c r="S35" s="12">
        <f t="shared" si="4"/>
        <v>183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183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8" t="e">
        <f>VLOOKUP(AQ34,L8:Q275,6,FALSE)</f>
        <v>#N/A</v>
      </c>
      <c r="AR35" s="279"/>
      <c r="AS35" s="279"/>
      <c r="AT35" s="279"/>
      <c r="AU35" s="279"/>
      <c r="AV35" s="279"/>
      <c r="AW35" s="279"/>
      <c r="AX35" s="279"/>
      <c r="AY35" s="279"/>
      <c r="AZ35" s="279"/>
      <c r="BA35" s="279"/>
      <c r="BB35" s="280"/>
    </row>
    <row r="36" spans="1:54" ht="12" customHeight="1" x14ac:dyDescent="0.15">
      <c r="A36" s="5">
        <f t="shared" si="0"/>
        <v>0</v>
      </c>
      <c r="B36" s="5">
        <f t="shared" si="1"/>
        <v>0</v>
      </c>
      <c r="C36" s="14">
        <f t="shared" si="16"/>
        <v>182</v>
      </c>
      <c r="F36" s="253">
        <f>VLOOKUP(C36,Blad1!$A:$E,5,0)</f>
        <v>216</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216</v>
      </c>
      <c r="S36" s="12">
        <f t="shared" si="4"/>
        <v>182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182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181</v>
      </c>
      <c r="F37" s="253">
        <f>VLOOKUP(C37,Blad1!$A:$E,5,0)</f>
        <v>215</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215</v>
      </c>
      <c r="S37" s="12">
        <f t="shared" si="4"/>
        <v>181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181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9" t="e">
        <f>VLOOKUP(AQ36,L8:T275,6,FALSE)</f>
        <v>#N/A</v>
      </c>
      <c r="AR37" s="270"/>
      <c r="AS37" s="270"/>
      <c r="AT37" s="270"/>
      <c r="AU37" s="270"/>
      <c r="AV37" s="270"/>
      <c r="AW37" s="270"/>
      <c r="AX37" s="270"/>
      <c r="AY37" s="270"/>
      <c r="AZ37" s="270"/>
      <c r="BA37" s="270"/>
      <c r="BB37" s="271"/>
    </row>
    <row r="38" spans="1:54" ht="12" customHeight="1" thickTop="1" x14ac:dyDescent="0.15">
      <c r="A38" s="5">
        <f t="shared" si="0"/>
        <v>0</v>
      </c>
      <c r="B38" s="5">
        <f t="shared" si="1"/>
        <v>0</v>
      </c>
      <c r="C38" s="14">
        <f t="shared" si="16"/>
        <v>180</v>
      </c>
      <c r="F38" s="253">
        <f>VLOOKUP(C38,Blad1!$A:$E,5,0)</f>
        <v>214</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214</v>
      </c>
      <c r="S38" s="12">
        <f t="shared" si="4"/>
        <v>180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180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179</v>
      </c>
      <c r="F39" s="253">
        <f>VLOOKUP(C39,Blad1!$A:$E,5,0)</f>
        <v>214</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214</v>
      </c>
      <c r="S39" s="12">
        <f t="shared" si="4"/>
        <v>179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179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178</v>
      </c>
      <c r="F40" s="253">
        <f>VLOOKUP(C40,Blad1!$A:$E,5,0)</f>
        <v>213</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213</v>
      </c>
      <c r="S40" s="12">
        <f t="shared" si="4"/>
        <v>178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178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20</v>
      </c>
      <c r="C41" s="14">
        <f t="shared" si="16"/>
        <v>177</v>
      </c>
      <c r="F41" s="253">
        <f>VLOOKUP(C41,Blad1!$A:$E,5,0)</f>
        <v>213</v>
      </c>
      <c r="G41" s="65" t="str">
        <f t="shared" si="17"/>
        <v>I</v>
      </c>
      <c r="H41" s="4">
        <f>IF(G41="I",$K41,IF(G41="II",$K41-SUM(H$8:H40),IF(G41="III",$K41-SUM(H$8:H40),IF(G41="IV",$K41-SUM(H$8:H40),IF(G41="V",1-SUM(H$8:H40)," ")))))</f>
        <v>0</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213</v>
      </c>
      <c r="S41" s="12">
        <f t="shared" si="4"/>
        <v>177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177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176</v>
      </c>
      <c r="F42" s="253">
        <f>VLOOKUP(C42,Blad1!$A:$E,5,0)</f>
        <v>212</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212</v>
      </c>
      <c r="S42" s="12">
        <f t="shared" si="4"/>
        <v>176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176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175</v>
      </c>
      <c r="F43" s="253">
        <f>VLOOKUP(C43,Blad1!$A:$E,5,0)</f>
        <v>212</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212</v>
      </c>
      <c r="S43" s="12">
        <f t="shared" si="4"/>
        <v>175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175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174</v>
      </c>
      <c r="F44" s="253">
        <f>VLOOKUP(C44,Blad1!$A:$E,5,0)</f>
        <v>211</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211</v>
      </c>
      <c r="S44" s="12">
        <f t="shared" si="4"/>
        <v>174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174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173</v>
      </c>
      <c r="F45" s="253">
        <f>VLOOKUP(C45,Blad1!$A:$E,5,0)</f>
        <v>210</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210</v>
      </c>
      <c r="S45" s="12">
        <f t="shared" si="4"/>
        <v>173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173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172</v>
      </c>
      <c r="F46" s="253">
        <f>VLOOKUP(C46,Blad1!$A:$E,5,0)</f>
        <v>210</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210</v>
      </c>
      <c r="S46" s="12">
        <f t="shared" si="4"/>
        <v>172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172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171</v>
      </c>
      <c r="F47" s="253">
        <f>VLOOKUP(C47,Blad1!$A:$E,5,0)</f>
        <v>209</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209</v>
      </c>
      <c r="S47" s="12">
        <f t="shared" si="4"/>
        <v>171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171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170</v>
      </c>
      <c r="F48" s="253">
        <f>VLOOKUP(C48,Blad1!$A:$E,5,0)</f>
        <v>209</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209</v>
      </c>
      <c r="S48" s="12">
        <f t="shared" si="4"/>
        <v>170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170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169</v>
      </c>
      <c r="F49" s="253">
        <f>VLOOKUP(C49,Blad1!$A:$E,5,0)</f>
        <v>208</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208</v>
      </c>
      <c r="S49" s="12">
        <f t="shared" si="4"/>
        <v>169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169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168</v>
      </c>
      <c r="F50" s="253">
        <f>VLOOKUP(C50,Blad1!$A:$E,5,0)</f>
        <v>207</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207</v>
      </c>
      <c r="S50" s="12">
        <f t="shared" si="4"/>
        <v>168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168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167</v>
      </c>
      <c r="F51" s="253">
        <f>VLOOKUP(C51,Blad1!$A:$E,5,0)</f>
        <v>207</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207</v>
      </c>
      <c r="S51" s="12">
        <f t="shared" si="4"/>
        <v>167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167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166</v>
      </c>
      <c r="F52" s="253">
        <f>VLOOKUP(C52,Blad1!$A:$E,5,0)</f>
        <v>206</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206</v>
      </c>
      <c r="S52" s="12">
        <f t="shared" si="4"/>
        <v>166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166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165</v>
      </c>
      <c r="F53" s="253">
        <f>VLOOKUP(C53,Blad1!$A:$E,5,0)</f>
        <v>206</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206</v>
      </c>
      <c r="S53" s="12">
        <f t="shared" si="4"/>
        <v>165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165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164</v>
      </c>
      <c r="F54" s="253">
        <f>VLOOKUP(C54,Blad1!$A:$E,5,0)</f>
        <v>205</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205</v>
      </c>
      <c r="S54" s="12">
        <f t="shared" si="4"/>
        <v>164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164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163</v>
      </c>
      <c r="F55" s="253">
        <f>VLOOKUP(C55,Blad1!$A:$E,5,0)</f>
        <v>204</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204</v>
      </c>
      <c r="S55" s="12">
        <f t="shared" si="4"/>
        <v>163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163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20</v>
      </c>
      <c r="C56" s="14">
        <f t="shared" si="16"/>
        <v>162</v>
      </c>
      <c r="F56" s="253">
        <f>VLOOKUP(C56,Blad1!$A:$E,5,0)</f>
        <v>204</v>
      </c>
      <c r="G56" s="65" t="str">
        <f t="shared" si="17"/>
        <v>II</v>
      </c>
      <c r="H56" s="4">
        <f>IF(G56="I",$K56,IF(G56="II",$K56-SUM(H$8:H55),IF(G56="III",$K56-SUM(H$8:H55),IF(G56="IV",$K56-SUM(H$8:H55),IF(G56="V",1-SUM(H$8:H55)," ")))))</f>
        <v>0</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204</v>
      </c>
      <c r="S56" s="12">
        <f t="shared" si="4"/>
        <v>162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162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161</v>
      </c>
      <c r="F57" s="253">
        <f>VLOOKUP(C57,Blad1!$A:$E,5,0)</f>
        <v>203</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203</v>
      </c>
      <c r="S57" s="12">
        <f t="shared" si="4"/>
        <v>161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161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160</v>
      </c>
      <c r="F58" s="253">
        <f>VLOOKUP(C58,Blad1!$A:$E,5,0)</f>
        <v>203</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203</v>
      </c>
      <c r="S58" s="12">
        <f t="shared" si="4"/>
        <v>160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160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159</v>
      </c>
      <c r="F59" s="253">
        <f>VLOOKUP(C59,Blad1!$A:$E,5,0)</f>
        <v>202</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202</v>
      </c>
      <c r="S59" s="12">
        <f t="shared" si="4"/>
        <v>159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159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158</v>
      </c>
      <c r="F60" s="253">
        <f>VLOOKUP(C60,Blad1!$A:$E,5,0)</f>
        <v>201</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201</v>
      </c>
      <c r="S60" s="12">
        <f t="shared" si="4"/>
        <v>158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158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157</v>
      </c>
      <c r="F61" s="253">
        <f>VLOOKUP(C61,Blad1!$A:$E,5,0)</f>
        <v>201</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201</v>
      </c>
      <c r="S61" s="12">
        <f t="shared" si="4"/>
        <v>157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157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156</v>
      </c>
      <c r="F62" s="253">
        <f>VLOOKUP(C62,Blad1!$A:$E,5,0)</f>
        <v>200</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200</v>
      </c>
      <c r="S62" s="12">
        <f t="shared" si="4"/>
        <v>156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156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155</v>
      </c>
      <c r="F63" s="253">
        <f>VLOOKUP(C63,Blad1!$A:$E,5,0)</f>
        <v>200</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200</v>
      </c>
      <c r="S63" s="12">
        <f t="shared" si="4"/>
        <v>155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155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154</v>
      </c>
      <c r="F64" s="253">
        <f>VLOOKUP(C64,Blad1!$A:$E,5,0)</f>
        <v>199</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199</v>
      </c>
      <c r="S64" s="12">
        <f t="shared" si="4"/>
        <v>154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154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153</v>
      </c>
      <c r="F65" s="253">
        <f>VLOOKUP(C65,Blad1!$A:$E,5,0)</f>
        <v>199</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199</v>
      </c>
      <c r="S65" s="12">
        <f t="shared" si="4"/>
        <v>153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153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152</v>
      </c>
      <c r="F66" s="253">
        <f>VLOOKUP(C66,Blad1!$A:$E,5,0)</f>
        <v>198</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198</v>
      </c>
      <c r="S66" s="12">
        <f t="shared" si="4"/>
        <v>152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152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151</v>
      </c>
      <c r="F67" s="253">
        <f>VLOOKUP(C67,Blad1!$A:$E,5,0)</f>
        <v>197</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197</v>
      </c>
      <c r="S67" s="12">
        <f t="shared" si="4"/>
        <v>151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151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150</v>
      </c>
      <c r="F68" s="253">
        <f>VLOOKUP(C68,Blad1!$A:$E,5,0)</f>
        <v>197</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197</v>
      </c>
      <c r="S68" s="12">
        <f t="shared" si="4"/>
        <v>150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150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149</v>
      </c>
      <c r="F69" s="253">
        <f>VLOOKUP(C69,Blad1!$A:$E,5,0)</f>
        <v>196</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196</v>
      </c>
      <c r="S69" s="12">
        <f t="shared" si="4"/>
        <v>149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149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20</v>
      </c>
      <c r="C70" s="14">
        <f t="shared" si="16"/>
        <v>148</v>
      </c>
      <c r="F70" s="253">
        <f>VLOOKUP(C70,Blad1!$A:$E,5,0)</f>
        <v>196</v>
      </c>
      <c r="G70" s="65" t="str">
        <f t="shared" si="17"/>
        <v>III</v>
      </c>
      <c r="H70" s="4">
        <f>IF(G70="I",$K70,IF(G70="II",$K70-SUM(H$8:H69),IF(G70="III",$K70-SUM(H$8:H69),IF(G70="IV",$K70-SUM(H$8:H69),IF(G70="V",1-SUM(H$8:H69)," ")))))</f>
        <v>0</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196</v>
      </c>
      <c r="S70" s="12">
        <f t="shared" si="4"/>
        <v>148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148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147</v>
      </c>
      <c r="F71" s="253">
        <f>VLOOKUP(C71,Blad1!$A:$E,5,0)</f>
        <v>195</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195</v>
      </c>
      <c r="S71" s="12">
        <f t="shared" si="4"/>
        <v>147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147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146</v>
      </c>
      <c r="F72" s="253">
        <f>VLOOKUP(C72,Blad1!$A:$E,5,0)</f>
        <v>195</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195</v>
      </c>
      <c r="S72" s="12">
        <f t="shared" ref="S72:S135" si="28">C72</f>
        <v>146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146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145</v>
      </c>
      <c r="F73" s="253">
        <f>VLOOKUP(C73,Blad1!$A:$E,5,0)</f>
        <v>194</v>
      </c>
      <c r="G73" s="65" t="str">
        <f t="shared" ref="G73:G136" si="41">IF(C73=177,"I",IF(C73=162,"II",IF(C73=148,"III",IF(C73=132,"IV",IF(C73=-30,"V","")))))</f>
        <v/>
      </c>
      <c r="H73" s="4" t="str">
        <f>IF(G73="I",$K73,IF(G73="II",$K73-SUM(H$8:H72),IF(G73="III",$K73-SUM(H$8:H72),IF(G73="IV",$K73-SUM(H$8:H72),IF(G73="V",1-SUM(H$8:H72)," ")))))</f>
        <v xml:space="preserve"> </v>
      </c>
      <c r="I73" s="66" t="str">
        <f t="shared" ref="I73:I122" si="42">IF(C73=32,"A",IF(C73=23,"B",IF(C73=13,"C",IF(C73=5,"D",IF(C73=-30,"E","")))))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194</v>
      </c>
      <c r="S73" s="12">
        <f t="shared" si="28"/>
        <v>145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145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144</v>
      </c>
      <c r="F74" s="253">
        <f>VLOOKUP(C74,Blad1!$A:$E,5,0)</f>
        <v>194</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194</v>
      </c>
      <c r="S74" s="12">
        <f t="shared" si="28"/>
        <v>144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144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143</v>
      </c>
      <c r="F75" s="253">
        <f>VLOOKUP(C75,Blad1!$A:$E,5,0)</f>
        <v>193</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193</v>
      </c>
      <c r="S75" s="12">
        <f t="shared" si="28"/>
        <v>143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143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142</v>
      </c>
      <c r="F76" s="253">
        <f>VLOOKUP(C76,Blad1!$A:$E,5,0)</f>
        <v>192</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192</v>
      </c>
      <c r="S76" s="12">
        <f t="shared" si="28"/>
        <v>142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142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141</v>
      </c>
      <c r="F77" s="253">
        <f>VLOOKUP(C77,Blad1!$A:$E,5,0)</f>
        <v>192</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192</v>
      </c>
      <c r="S77" s="12">
        <f t="shared" si="28"/>
        <v>141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141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140</v>
      </c>
      <c r="F78" s="253">
        <f>VLOOKUP(C78,Blad1!$A:$E,5,0)</f>
        <v>191</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191</v>
      </c>
      <c r="S78" s="12">
        <f t="shared" si="28"/>
        <v>140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140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139</v>
      </c>
      <c r="F79" s="253">
        <f>VLOOKUP(C79,Blad1!$A:$E,5,0)</f>
        <v>191</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191</v>
      </c>
      <c r="S79" s="12">
        <f t="shared" si="28"/>
        <v>139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139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138</v>
      </c>
      <c r="F80" s="253">
        <f>VLOOKUP(C80,Blad1!$A:$E,5,0)</f>
        <v>190</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190</v>
      </c>
      <c r="S80" s="12">
        <f t="shared" si="28"/>
        <v>138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138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137</v>
      </c>
      <c r="F81" s="253">
        <f>VLOOKUP(C81,Blad1!$A:$E,5,0)</f>
        <v>190</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190</v>
      </c>
      <c r="S81" s="12">
        <f t="shared" si="28"/>
        <v>137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137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136</v>
      </c>
      <c r="F82" s="253">
        <f>VLOOKUP(C82,Blad1!$A:$E,5,0)</f>
        <v>189</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189</v>
      </c>
      <c r="S82" s="12">
        <f t="shared" si="28"/>
        <v>136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136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135</v>
      </c>
      <c r="F83" s="253">
        <f>VLOOKUP(C83,Blad1!$A:$E,5,0)</f>
        <v>189</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189</v>
      </c>
      <c r="S83" s="12">
        <f t="shared" si="28"/>
        <v>135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135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134</v>
      </c>
      <c r="F84" s="253">
        <f>VLOOKUP(C84,Blad1!$A:$E,5,0)</f>
        <v>188</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188</v>
      </c>
      <c r="S84" s="12">
        <f t="shared" si="28"/>
        <v>134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134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133</v>
      </c>
      <c r="F85" s="253">
        <f>VLOOKUP(C85,Blad1!$A:$E,5,0)</f>
        <v>187</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187</v>
      </c>
      <c r="S85" s="12">
        <f t="shared" si="28"/>
        <v>133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133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20</v>
      </c>
      <c r="C86" s="14">
        <f t="shared" si="40"/>
        <v>132</v>
      </c>
      <c r="F86" s="253">
        <f>VLOOKUP(C86,Blad1!$A:$E,5,0)</f>
        <v>187</v>
      </c>
      <c r="G86" s="65" t="str">
        <f t="shared" si="41"/>
        <v>IV</v>
      </c>
      <c r="H86" s="4">
        <f>IF(G86="I",$K86,IF(G86="II",$K86-SUM(H$8:H85),IF(G86="III",$K86-SUM(H$8:H85),IF(G86="IV",$K86-SUM(H$8:H85),IF(G86="V",1-SUM(H$8:H85)," ")))))</f>
        <v>0</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187</v>
      </c>
      <c r="S86" s="12">
        <f t="shared" si="28"/>
        <v>132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132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131</v>
      </c>
      <c r="F87" s="253">
        <f>VLOOKUP(C87,Blad1!$A:$E,5,0)</f>
        <v>186</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186</v>
      </c>
      <c r="S87" s="12">
        <f t="shared" si="28"/>
        <v>131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131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130</v>
      </c>
      <c r="F88" s="253">
        <f>VLOOKUP(C88,Blad1!$A:$E,5,0)</f>
        <v>186</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186</v>
      </c>
      <c r="S88" s="12">
        <f t="shared" si="28"/>
        <v>130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130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129</v>
      </c>
      <c r="F89" s="253">
        <f>VLOOKUP(C89,Blad1!$A:$E,5,0)</f>
        <v>185</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185</v>
      </c>
      <c r="S89" s="12">
        <f t="shared" si="28"/>
        <v>129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129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128</v>
      </c>
      <c r="F90" s="253">
        <f>VLOOKUP(C90,Blad1!$A:$E,5,0)</f>
        <v>185</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185</v>
      </c>
      <c r="S90" s="12">
        <f t="shared" si="28"/>
        <v>128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128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127</v>
      </c>
      <c r="F91" s="253">
        <f>VLOOKUP(C91,Blad1!$A:$E,5,0)</f>
        <v>184</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184</v>
      </c>
      <c r="S91" s="12">
        <f t="shared" si="28"/>
        <v>127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127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126</v>
      </c>
      <c r="F92" s="253">
        <f>VLOOKUP(C92,Blad1!$A:$E,5,0)</f>
        <v>184</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184</v>
      </c>
      <c r="S92" s="12">
        <f t="shared" si="28"/>
        <v>126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126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125</v>
      </c>
      <c r="F93" s="253">
        <f>VLOOKUP(C93,Blad1!$A:$E,5,0)</f>
        <v>183</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183</v>
      </c>
      <c r="S93" s="12">
        <f t="shared" si="28"/>
        <v>125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125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124</v>
      </c>
      <c r="F94" s="253">
        <f>VLOOKUP(C94,Blad1!$A:$E,5,0)</f>
        <v>182</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182</v>
      </c>
      <c r="S94" s="12">
        <f t="shared" si="28"/>
        <v>124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124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123</v>
      </c>
      <c r="F95" s="253">
        <f>VLOOKUP(C95,Blad1!$A:$E,5,0)</f>
        <v>182</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182</v>
      </c>
      <c r="S95" s="12">
        <f t="shared" si="28"/>
        <v>123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123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122</v>
      </c>
      <c r="F96" s="253">
        <f>VLOOKUP(C96,Blad1!$A:$E,5,0)</f>
        <v>181</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181</v>
      </c>
      <c r="S96" s="12">
        <f t="shared" si="28"/>
        <v>122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122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121</v>
      </c>
      <c r="F97" s="253">
        <f>VLOOKUP(C97,Blad1!$A:$E,5,0)</f>
        <v>181</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181</v>
      </c>
      <c r="S97" s="12">
        <f t="shared" si="28"/>
        <v>121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121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120</v>
      </c>
      <c r="F98" s="253">
        <f>VLOOKUP(C98,Blad1!$A:$E,5,0)</f>
        <v>180</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180</v>
      </c>
      <c r="S98" s="12">
        <f t="shared" si="28"/>
        <v>120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120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119</v>
      </c>
      <c r="F99" s="253">
        <f>VLOOKUP(C99,Blad1!$A:$E,5,0)</f>
        <v>180</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180</v>
      </c>
      <c r="S99" s="12">
        <f t="shared" si="28"/>
        <v>119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119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118</v>
      </c>
      <c r="F100" s="253">
        <f>VLOOKUP(C100,Blad1!$A:$E,5,0)</f>
        <v>179</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179</v>
      </c>
      <c r="S100" s="12">
        <f t="shared" si="28"/>
        <v>118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118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117</v>
      </c>
      <c r="F101" s="253">
        <f>VLOOKUP(C101,Blad1!$A:$E,5,0)</f>
        <v>179</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179</v>
      </c>
      <c r="S101" s="12">
        <f t="shared" si="28"/>
        <v>117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117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116</v>
      </c>
      <c r="F102" s="253">
        <f>VLOOKUP(C102,Blad1!$A:$E,5,0)</f>
        <v>178</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178</v>
      </c>
      <c r="S102" s="12">
        <f t="shared" si="28"/>
        <v>116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116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115</v>
      </c>
      <c r="F103" s="253">
        <f>VLOOKUP(C103,Blad1!$A:$E,5,0)</f>
        <v>177</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177</v>
      </c>
      <c r="S103" s="12">
        <f t="shared" si="28"/>
        <v>115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115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114</v>
      </c>
      <c r="F104" s="253">
        <f>VLOOKUP(C104,Blad1!$A:$E,5,0)</f>
        <v>177</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177</v>
      </c>
      <c r="S104" s="12">
        <f t="shared" si="28"/>
        <v>114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114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113</v>
      </c>
      <c r="F105" s="253">
        <f>VLOOKUP(C105,Blad1!$A:$E,5,0)</f>
        <v>176</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176</v>
      </c>
      <c r="S105" s="12">
        <f t="shared" si="28"/>
        <v>113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113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112</v>
      </c>
      <c r="F106" s="253">
        <f>VLOOKUP(C106,Blad1!$A:$E,5,0)</f>
        <v>176</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176</v>
      </c>
      <c r="S106" s="12">
        <f t="shared" si="28"/>
        <v>112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112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111</v>
      </c>
      <c r="F107" s="253">
        <f>VLOOKUP(C107,Blad1!$A:$E,5,0)</f>
        <v>175</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175</v>
      </c>
      <c r="S107" s="12">
        <f t="shared" si="28"/>
        <v>111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111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110</v>
      </c>
      <c r="F108" s="253">
        <f>VLOOKUP(C108,Blad1!$A:$E,5,0)</f>
        <v>175</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175</v>
      </c>
      <c r="S108" s="12">
        <f t="shared" si="28"/>
        <v>110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110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109</v>
      </c>
      <c r="F109" s="253">
        <f>VLOOKUP(C109,Blad1!$A:$E,5,0)</f>
        <v>174</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174</v>
      </c>
      <c r="S109" s="12">
        <f t="shared" si="28"/>
        <v>109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109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108</v>
      </c>
      <c r="F110" s="253">
        <f>VLOOKUP(C110,Blad1!$A:$E,5,0)</f>
        <v>173</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173</v>
      </c>
      <c r="S110" s="12">
        <f t="shared" si="28"/>
        <v>108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108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107</v>
      </c>
      <c r="F111" s="253">
        <f>VLOOKUP(C111,Blad1!$A:$E,5,0)</f>
        <v>173</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173</v>
      </c>
      <c r="S111" s="12">
        <f t="shared" si="28"/>
        <v>107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107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106</v>
      </c>
      <c r="F112" s="253">
        <f>VLOOKUP(C112,Blad1!$A:$E,5,0)</f>
        <v>172</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172</v>
      </c>
      <c r="S112" s="12">
        <f t="shared" si="28"/>
        <v>106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106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105</v>
      </c>
      <c r="F113" s="253">
        <f>VLOOKUP(C113,Blad1!$A:$E,5,0)</f>
        <v>172</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172</v>
      </c>
      <c r="S113" s="12">
        <f t="shared" si="28"/>
        <v>105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105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104</v>
      </c>
      <c r="F114" s="253">
        <f>VLOOKUP(C114,Blad1!$A:$E,5,0)</f>
        <v>171</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171</v>
      </c>
      <c r="S114" s="12">
        <f t="shared" si="28"/>
        <v>104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104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103</v>
      </c>
      <c r="F115" s="253">
        <f>VLOOKUP(C115,Blad1!$A:$E,5,0)</f>
        <v>171</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171</v>
      </c>
      <c r="S115" s="12">
        <f t="shared" si="28"/>
        <v>103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103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102</v>
      </c>
      <c r="F116" s="253">
        <f>VLOOKUP(C116,Blad1!$A:$E,5,0)</f>
        <v>170</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170</v>
      </c>
      <c r="S116" s="12">
        <f t="shared" si="28"/>
        <v>102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102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101</v>
      </c>
      <c r="F117" s="253">
        <f>VLOOKUP(C117,Blad1!$A:$E,5,0)</f>
        <v>170</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170</v>
      </c>
      <c r="S117" s="12">
        <f t="shared" si="28"/>
        <v>101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101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100</v>
      </c>
      <c r="F118" s="253">
        <f>VLOOKUP(C118,Blad1!$A:$E,5,0)</f>
        <v>169</v>
      </c>
      <c r="G118" s="65" t="str">
        <f t="shared" si="41"/>
        <v/>
      </c>
      <c r="H118" s="4" t="str">
        <f>IF(G118="I",$K118,IF(G118="II",$K118-SUM(H$8:H117),IF(G118="III",$K118-SUM(H$8:H117),IF(G118="IV",$K118-SUM(H$8:H117),IF(G118="V",1-SUM(H$8:H117)," ")))))</f>
        <v xml:space="preserve"> </v>
      </c>
      <c r="I118" s="66"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169</v>
      </c>
      <c r="S118" s="12">
        <f t="shared" si="28"/>
        <v>100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100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99</v>
      </c>
      <c r="F119" s="253">
        <f>VLOOKUP(C119,Blad1!$A:$E,5,0)</f>
        <v>168</v>
      </c>
      <c r="G119" s="65" t="str">
        <f t="shared" si="41"/>
        <v/>
      </c>
      <c r="H119" s="4" t="str">
        <f>IF(G119="I",$K119,IF(G119="II",$K119-SUM(H$8:H118),IF(G119="III",$K119-SUM(H$8:H118),IF(G119="IV",$K119-SUM(H$8:H118),IF(G119="V",1-SUM(H$8:H118)," ")))))</f>
        <v xml:space="preserve"> </v>
      </c>
      <c r="I119" s="66"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168</v>
      </c>
      <c r="S119" s="12">
        <f t="shared" si="28"/>
        <v>99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99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98</v>
      </c>
      <c r="F120" s="253">
        <f>VLOOKUP(C120,Blad1!$A:$E,5,0)</f>
        <v>168</v>
      </c>
      <c r="G120" s="65" t="str">
        <f t="shared" si="41"/>
        <v/>
      </c>
      <c r="H120" s="4" t="str">
        <f>IF(G120="I",$K120,IF(G120="II",$K120-SUM(H$8:H119),IF(G120="III",$K120-SUM(H$8:H119),IF(G120="IV",$K120-SUM(H$8:H119),IF(G120="V",1-SUM(H$8:H119)," ")))))</f>
        <v xml:space="preserve"> </v>
      </c>
      <c r="I120" s="66"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168</v>
      </c>
      <c r="S120" s="12">
        <f t="shared" si="28"/>
        <v>98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98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97</v>
      </c>
      <c r="F121" s="253">
        <f>VLOOKUP(C121,Blad1!$A:$E,5,0)</f>
        <v>167</v>
      </c>
      <c r="G121" s="65" t="str">
        <f t="shared" si="41"/>
        <v/>
      </c>
      <c r="H121" s="4" t="str">
        <f>IF(G121="I",$K121,IF(G121="II",$K121-SUM(H$8:H120),IF(G121="III",$K121-SUM(H$8:H120),IF(G121="IV",$K121-SUM(H$8:H120),IF(G121="V",1-SUM(H$8:H120)," ")))))</f>
        <v xml:space="preserve"> </v>
      </c>
      <c r="I121" s="66"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167</v>
      </c>
      <c r="S121" s="12">
        <f t="shared" si="28"/>
        <v>97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97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96</v>
      </c>
      <c r="F122" s="253">
        <f>VLOOKUP(C122,Blad1!$A:$E,5,0)</f>
        <v>167</v>
      </c>
      <c r="G122" s="65" t="str">
        <f t="shared" si="41"/>
        <v/>
      </c>
      <c r="H122" s="4" t="str">
        <f>IF(G122="I",$K122,IF(G122="II",$K122-SUM(H$8:H121),IF(G122="III",$K122-SUM(H$8:H121),IF(G122="IV",$K122-SUM(H$8:H121),IF(G122="V",1-SUM(H$8:H121)," ")))))</f>
        <v xml:space="preserve"> </v>
      </c>
      <c r="I122" s="66"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167</v>
      </c>
      <c r="S122" s="12">
        <f t="shared" si="28"/>
        <v>96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96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95</v>
      </c>
      <c r="F123" s="253">
        <f>VLOOKUP(C123,Blad1!$A:$E,5,0)</f>
        <v>166</v>
      </c>
      <c r="G123" s="65" t="str">
        <f t="shared" si="41"/>
        <v/>
      </c>
      <c r="H123" s="4" t="str">
        <f>IF(G123="I",$K123,IF(G123="II",$K123-SUM(H$8:H122),IF(G123="III",$K123-SUM(H$8:H122),IF(G123="IV",$K123-SUM(H$8:H122),IF(G123="V",1-SUM(H$8:H122)," ")))))</f>
        <v xml:space="preserve"> </v>
      </c>
      <c r="I123" s="66" t="str">
        <f t="shared" ref="I123:I182" si="45">IF(C123=45,"A",IF(C123=35,"B",IF(C123=25,"C",IF(C123=17,"D",IF(C123=0,"E","")))))</f>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166</v>
      </c>
      <c r="S123" s="12">
        <f t="shared" si="28"/>
        <v>95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95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94</v>
      </c>
      <c r="F124" s="253">
        <f>VLOOKUP(C124,Blad1!$A:$E,5,0)</f>
        <v>166</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166</v>
      </c>
      <c r="S124" s="12">
        <f t="shared" si="28"/>
        <v>94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94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93</v>
      </c>
      <c r="F125" s="253">
        <f>VLOOKUP(C125,Blad1!$A:$E,5,0)</f>
        <v>165</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165</v>
      </c>
      <c r="S125" s="12">
        <f t="shared" si="28"/>
        <v>93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93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92</v>
      </c>
      <c r="F126" s="253">
        <f>VLOOKUP(C126,Blad1!$A:$E,5,0)</f>
        <v>165</v>
      </c>
      <c r="G126" s="65" t="str">
        <f t="shared" si="41"/>
        <v/>
      </c>
      <c r="H126" s="4" t="str">
        <f>IF(G126="I",$K126,IF(G126="II",$K126-SUM(H$8:H125),IF(G126="III",$K126-SUM(H$8:H125),IF(G126="IV",$K126-SUM(H$8:H125),IF(G126="V",1-SUM(H$8:H125)," ")))))</f>
        <v xml:space="preserve"> </v>
      </c>
      <c r="I126" s="66"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165</v>
      </c>
      <c r="S126" s="12">
        <f t="shared" si="28"/>
        <v>92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92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91</v>
      </c>
      <c r="F127" s="253">
        <f>VLOOKUP(C127,Blad1!$A:$E,5,0)</f>
        <v>164</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164</v>
      </c>
      <c r="S127" s="12">
        <f t="shared" si="28"/>
        <v>91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91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90</v>
      </c>
      <c r="F128" s="253">
        <f>VLOOKUP(C128,Blad1!$A:$E,5,0)</f>
        <v>163</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163</v>
      </c>
      <c r="S128" s="12">
        <f t="shared" si="28"/>
        <v>90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90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89</v>
      </c>
      <c r="F129" s="253">
        <f>VLOOKUP(C129,Blad1!$A:$E,5,0)</f>
        <v>163</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163</v>
      </c>
      <c r="S129" s="12">
        <f t="shared" si="28"/>
        <v>89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89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88</v>
      </c>
      <c r="F130" s="253">
        <f>VLOOKUP(C130,Blad1!$A:$E,5,0)</f>
        <v>162</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162</v>
      </c>
      <c r="S130" s="12">
        <f t="shared" si="28"/>
        <v>88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88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87</v>
      </c>
      <c r="F131" s="253">
        <f>VLOOKUP(C131,Blad1!$A:$E,5,0)</f>
        <v>162</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162</v>
      </c>
      <c r="S131" s="12">
        <f t="shared" si="28"/>
        <v>87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87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86</v>
      </c>
      <c r="F132" s="253">
        <f>VLOOKUP(C132,Blad1!$A:$E,5,0)</f>
        <v>161</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161</v>
      </c>
      <c r="S132" s="12">
        <f t="shared" si="28"/>
        <v>86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86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85</v>
      </c>
      <c r="F133" s="253">
        <f>VLOOKUP(C133,Blad1!$A:$E,5,0)</f>
        <v>161</v>
      </c>
      <c r="G133" s="65" t="str">
        <f t="shared" si="41"/>
        <v/>
      </c>
      <c r="H133" s="4" t="str">
        <f>IF(G133="I",$K133,IF(G133="II",$K133-SUM(H$8:H132),IF(G133="III",$K133-SUM(H$8:H132),IF(G133="IV",$K133-SUM(H$8:H132),IF(G133="V",1-SUM(H$8:H132)," ")))))</f>
        <v xml:space="preserve"> </v>
      </c>
      <c r="I133" s="66"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161</v>
      </c>
      <c r="S133" s="12">
        <f t="shared" si="28"/>
        <v>85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85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84</v>
      </c>
      <c r="F134" s="253">
        <f>VLOOKUP(C134,Blad1!$A:$E,5,0)</f>
        <v>160</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160</v>
      </c>
      <c r="S134" s="12">
        <f t="shared" si="28"/>
        <v>84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84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83</v>
      </c>
      <c r="F135" s="253">
        <f>VLOOKUP(C135,Blad1!$A:$E,5,0)</f>
        <v>160</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160</v>
      </c>
      <c r="S135" s="12">
        <f t="shared" si="28"/>
        <v>83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83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82</v>
      </c>
      <c r="F136" s="253">
        <f>VLOOKUP(C136,Blad1!$A:$E,5,0)</f>
        <v>159</v>
      </c>
      <c r="G136" s="65" t="str">
        <f t="shared" si="41"/>
        <v/>
      </c>
      <c r="H136" s="4" t="str">
        <f>IF(G136="I",$K136,IF(G136="II",$K136-SUM(H$8:H135),IF(G136="III",$K136-SUM(H$8:H135),IF(G136="IV",$K136-SUM(H$8:H135),IF(G136="V",1-SUM(H$8:H135)," ")))))</f>
        <v xml:space="preserve"> </v>
      </c>
      <c r="I136" s="66" t="str">
        <f t="shared" si="45"/>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93">
        <f t="shared" si="43"/>
        <v>159</v>
      </c>
      <c r="S136" s="12">
        <f t="shared" ref="S136:S199" si="50">C136</f>
        <v>82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82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6"/>
        <v>0</v>
      </c>
      <c r="B137" s="5">
        <f t="shared" si="47"/>
        <v>0</v>
      </c>
      <c r="C137" s="14">
        <f t="shared" ref="C137:C200" si="62">C136-1</f>
        <v>81</v>
      </c>
      <c r="F137" s="253">
        <f>VLOOKUP(C137,Blad1!$A:$E,5,0)</f>
        <v>158</v>
      </c>
      <c r="G137" s="65" t="str">
        <f t="shared" ref="G137:G200" si="63">IF(C137=177,"I",IF(C137=162,"II",IF(C137=148,"III",IF(C137=132,"IV",IF(C137=-30,"V","")))))</f>
        <v/>
      </c>
      <c r="H137" s="4" t="str">
        <f>IF(G137="I",$K137,IF(G137="II",$K137-SUM(H$8:H136),IF(G137="III",$K137-SUM(H$8:H136),IF(G137="IV",$K137-SUM(H$8:H136),IF(G137="V",1-SUM(H$8:H136)," ")))))</f>
        <v xml:space="preserve"> </v>
      </c>
      <c r="I137" s="66" t="str">
        <f t="shared" si="45"/>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93">
        <f t="shared" ref="R137:R200" si="64">F137</f>
        <v>158</v>
      </c>
      <c r="S137" s="12">
        <f t="shared" si="50"/>
        <v>81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81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6"/>
        <v>0</v>
      </c>
      <c r="B138" s="5">
        <f t="shared" si="47"/>
        <v>0</v>
      </c>
      <c r="C138" s="14">
        <f t="shared" si="62"/>
        <v>80</v>
      </c>
      <c r="F138" s="253">
        <f>VLOOKUP(C138,Blad1!$A:$E,5,0)</f>
        <v>158</v>
      </c>
      <c r="G138" s="65" t="str">
        <f t="shared" si="63"/>
        <v/>
      </c>
      <c r="H138" s="4" t="str">
        <f>IF(G138="I",$K138,IF(G138="II",$K138-SUM(H$8:H137),IF(G138="III",$K138-SUM(H$8:H137),IF(G138="IV",$K138-SUM(H$8:H137),IF(G138="V",1-SUM(H$8:H137)," ")))))</f>
        <v xml:space="preserve"> </v>
      </c>
      <c r="I138" s="66" t="str">
        <f t="shared" si="45"/>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93">
        <f t="shared" si="64"/>
        <v>158</v>
      </c>
      <c r="S138" s="12">
        <f t="shared" si="50"/>
        <v>80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80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6"/>
        <v>0</v>
      </c>
      <c r="B139" s="5">
        <f t="shared" si="47"/>
        <v>0</v>
      </c>
      <c r="C139" s="14">
        <f t="shared" si="62"/>
        <v>79</v>
      </c>
      <c r="F139" s="253">
        <f>VLOOKUP(C139,Blad1!$A:$E,5,0)</f>
        <v>157</v>
      </c>
      <c r="G139" s="65" t="str">
        <f t="shared" si="63"/>
        <v/>
      </c>
      <c r="H139" s="4" t="str">
        <f>IF(G139="I",$K139,IF(G139="II",$K139-SUM(H$8:H138),IF(G139="III",$K139-SUM(H$8:H138),IF(G139="IV",$K139-SUM(H$8:H138),IF(G139="V",1-SUM(H$8:H138)," ")))))</f>
        <v xml:space="preserve"> </v>
      </c>
      <c r="I139" s="66" t="str">
        <f t="shared" si="45"/>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5"/>
        <v/>
      </c>
      <c r="R139" s="93">
        <f t="shared" si="64"/>
        <v>157</v>
      </c>
      <c r="S139" s="12">
        <f t="shared" si="50"/>
        <v>79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79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6"/>
        <v>0</v>
      </c>
      <c r="B140" s="5">
        <f t="shared" si="47"/>
        <v>0</v>
      </c>
      <c r="C140" s="14">
        <f t="shared" si="62"/>
        <v>78</v>
      </c>
      <c r="F140" s="253">
        <f>VLOOKUP(C140,Blad1!$A:$E,5,0)</f>
        <v>157</v>
      </c>
      <c r="G140" s="65" t="str">
        <f t="shared" si="63"/>
        <v/>
      </c>
      <c r="H140" s="4" t="str">
        <f>IF(G140="I",$K140,IF(G140="II",$K140-SUM(H$8:H139),IF(G140="III",$K140-SUM(H$8:H139),IF(G140="IV",$K140-SUM(H$8:H139),IF(G140="V",1-SUM(H$8:H139)," ")))))</f>
        <v xml:space="preserve"> </v>
      </c>
      <c r="I140" s="66" t="str">
        <f t="shared" si="45"/>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5"/>
        <v/>
      </c>
      <c r="R140" s="93">
        <f t="shared" si="64"/>
        <v>157</v>
      </c>
      <c r="S140" s="12">
        <f t="shared" si="50"/>
        <v>78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78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6"/>
        <v>0</v>
      </c>
      <c r="B141" s="5">
        <f t="shared" si="47"/>
        <v>0</v>
      </c>
      <c r="C141" s="14">
        <f t="shared" si="62"/>
        <v>77</v>
      </c>
      <c r="F141" s="253">
        <f>VLOOKUP(C141,Blad1!$A:$E,5,0)</f>
        <v>156</v>
      </c>
      <c r="G141" s="65" t="str">
        <f t="shared" si="63"/>
        <v/>
      </c>
      <c r="H141" s="4" t="str">
        <f>IF(G141="I",$K141,IF(G141="II",$K141-SUM(H$8:H140),IF(G141="III",$K141-SUM(H$8:H140),IF(G141="IV",$K141-SUM(H$8:H140),IF(G141="V",1-SUM(H$8:H140)," ")))))</f>
        <v xml:space="preserve"> </v>
      </c>
      <c r="I141" s="66" t="str">
        <f t="shared" si="45"/>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5"/>
        <v/>
      </c>
      <c r="R141" s="93">
        <f t="shared" si="64"/>
        <v>156</v>
      </c>
      <c r="S141" s="12">
        <f t="shared" si="50"/>
        <v>77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77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6"/>
        <v>0</v>
      </c>
      <c r="B142" s="5">
        <f t="shared" si="47"/>
        <v>0</v>
      </c>
      <c r="C142" s="14">
        <f t="shared" si="62"/>
        <v>76</v>
      </c>
      <c r="F142" s="253">
        <f>VLOOKUP(C142,Blad1!$A:$E,5,0)</f>
        <v>156</v>
      </c>
      <c r="G142" s="65" t="str">
        <f t="shared" si="63"/>
        <v/>
      </c>
      <c r="H142" s="4" t="str">
        <f>IF(G142="I",$K142,IF(G142="II",$K142-SUM(H$8:H141),IF(G142="III",$K142-SUM(H$8:H141),IF(G142="IV",$K142-SUM(H$8:H141),IF(G142="V",1-SUM(H$8:H141)," ")))))</f>
        <v xml:space="preserve"> </v>
      </c>
      <c r="I142" s="66" t="str">
        <f t="shared" si="45"/>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5"/>
        <v/>
      </c>
      <c r="R142" s="93">
        <f t="shared" si="64"/>
        <v>156</v>
      </c>
      <c r="S142" s="12">
        <f t="shared" si="50"/>
        <v>76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76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6"/>
        <v>0</v>
      </c>
      <c r="B143" s="5">
        <f t="shared" si="47"/>
        <v>0</v>
      </c>
      <c r="C143" s="14">
        <f t="shared" si="62"/>
        <v>75</v>
      </c>
      <c r="F143" s="253">
        <f>VLOOKUP(C143,Blad1!$A:$E,5,0)</f>
        <v>155</v>
      </c>
      <c r="G143" s="65" t="str">
        <f t="shared" si="63"/>
        <v/>
      </c>
      <c r="H143" s="4" t="str">
        <f>IF(G143="I",$K143,IF(G143="II",$K143-SUM(H$8:H142),IF(G143="III",$K143-SUM(H$8:H142),IF(G143="IV",$K143-SUM(H$8:H142),IF(G143="V",1-SUM(H$8:H142)," ")))))</f>
        <v xml:space="preserve"> </v>
      </c>
      <c r="I143" s="66" t="str">
        <f t="shared" si="45"/>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5"/>
        <v/>
      </c>
      <c r="R143" s="93">
        <f t="shared" si="64"/>
        <v>155</v>
      </c>
      <c r="S143" s="12">
        <f t="shared" si="50"/>
        <v>75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75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6"/>
        <v>0</v>
      </c>
      <c r="B144" s="5">
        <f t="shared" si="47"/>
        <v>0</v>
      </c>
      <c r="C144" s="14">
        <f t="shared" si="62"/>
        <v>74</v>
      </c>
      <c r="F144" s="253">
        <f>VLOOKUP(C144,Blad1!$A:$E,5,0)</f>
        <v>154</v>
      </c>
      <c r="G144" s="65" t="str">
        <f t="shared" si="63"/>
        <v/>
      </c>
      <c r="H144" s="4" t="str">
        <f>IF(G144="I",$K144,IF(G144="II",$K144-SUM(H$8:H143),IF(G144="III",$K144-SUM(H$8:H143),IF(G144="IV",$K144-SUM(H$8:H143),IF(G144="V",1-SUM(H$8:H143)," ")))))</f>
        <v xml:space="preserve"> </v>
      </c>
      <c r="I144" s="66" t="str">
        <f t="shared" si="45"/>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93">
        <f t="shared" si="64"/>
        <v>154</v>
      </c>
      <c r="S144" s="12">
        <f t="shared" si="50"/>
        <v>74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74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6"/>
        <v>0</v>
      </c>
      <c r="B145" s="5">
        <f t="shared" si="47"/>
        <v>0</v>
      </c>
      <c r="C145" s="14">
        <f t="shared" si="62"/>
        <v>73</v>
      </c>
      <c r="F145" s="253">
        <f>VLOOKUP(C145,Blad1!$A:$E,5,0)</f>
        <v>154</v>
      </c>
      <c r="G145" s="65" t="str">
        <f t="shared" si="63"/>
        <v/>
      </c>
      <c r="H145" s="4" t="str">
        <f>IF(G145="I",$K145,IF(G145="II",$K145-SUM(H$8:H144),IF(G145="III",$K145-SUM(H$8:H144),IF(G145="IV",$K145-SUM(H$8:H144),IF(G145="V",1-SUM(H$8:H144)," ")))))</f>
        <v xml:space="preserve"> </v>
      </c>
      <c r="I145" s="66" t="str">
        <f t="shared" si="45"/>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93">
        <f t="shared" si="64"/>
        <v>154</v>
      </c>
      <c r="S145" s="12">
        <f t="shared" si="50"/>
        <v>73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73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6"/>
        <v>0</v>
      </c>
      <c r="B146" s="5">
        <f t="shared" si="47"/>
        <v>0</v>
      </c>
      <c r="C146" s="14">
        <f t="shared" si="62"/>
        <v>72</v>
      </c>
      <c r="F146" s="253">
        <f>VLOOKUP(C146,Blad1!$A:$E,5,0)</f>
        <v>153</v>
      </c>
      <c r="G146" s="65" t="str">
        <f t="shared" si="63"/>
        <v/>
      </c>
      <c r="H146" s="4" t="str">
        <f>IF(G146="I",$K146,IF(G146="II",$K146-SUM(H$8:H145),IF(G146="III",$K146-SUM(H$8:H145),IF(G146="IV",$K146-SUM(H$8:H145),IF(G146="V",1-SUM(H$8:H145)," ")))))</f>
        <v xml:space="preserve"> </v>
      </c>
      <c r="I146" s="66" t="str">
        <f t="shared" si="45"/>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93">
        <f t="shared" si="64"/>
        <v>153</v>
      </c>
      <c r="S146" s="12">
        <f t="shared" si="50"/>
        <v>72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72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6"/>
        <v>0</v>
      </c>
      <c r="B147" s="5">
        <f t="shared" si="47"/>
        <v>0</v>
      </c>
      <c r="C147" s="14">
        <f t="shared" si="62"/>
        <v>71</v>
      </c>
      <c r="F147" s="253">
        <f>VLOOKUP(C147,Blad1!$A:$B,2,0)</f>
        <v>177</v>
      </c>
      <c r="G147" s="65" t="str">
        <f t="shared" si="63"/>
        <v/>
      </c>
      <c r="H147" s="4" t="str">
        <f>IF(G147="I",$K147,IF(G147="II",$K147-SUM(H$8:H146),IF(G147="III",$K147-SUM(H$8:H146),IF(G147="IV",$K147-SUM(H$8:H146),IF(G147="V",1-SUM(H$8:H146)," ")))))</f>
        <v xml:space="preserve"> </v>
      </c>
      <c r="I147" s="66" t="str">
        <f t="shared" si="45"/>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93">
        <f t="shared" si="64"/>
        <v>177</v>
      </c>
      <c r="S147" s="12">
        <f t="shared" si="50"/>
        <v>71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71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6"/>
        <v>0</v>
      </c>
      <c r="B148" s="5">
        <f t="shared" si="47"/>
        <v>0</v>
      </c>
      <c r="C148" s="14">
        <f t="shared" si="62"/>
        <v>70</v>
      </c>
      <c r="F148" s="253">
        <f>VLOOKUP(C148,Blad1!$A:$B,2,0)</f>
        <v>177</v>
      </c>
      <c r="G148" s="65" t="str">
        <f t="shared" si="63"/>
        <v/>
      </c>
      <c r="H148" s="4" t="str">
        <f>IF(G148="I",$K148,IF(G148="II",$K148-SUM(H$8:H147),IF(G148="III",$K148-SUM(H$8:H147),IF(G148="IV",$K148-SUM(H$8:H147),IF(G148="V",1-SUM(H$8:H147)," ")))))</f>
        <v xml:space="preserve"> </v>
      </c>
      <c r="I148" s="66" t="str">
        <f t="shared" si="45"/>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93">
        <f t="shared" si="64"/>
        <v>177</v>
      </c>
      <c r="S148" s="12">
        <f t="shared" si="50"/>
        <v>70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70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6"/>
        <v>0</v>
      </c>
      <c r="B149" s="5">
        <f t="shared" si="47"/>
        <v>0</v>
      </c>
      <c r="C149" s="14">
        <f t="shared" si="62"/>
        <v>69</v>
      </c>
      <c r="F149" s="253">
        <f>VLOOKUP(C149,Blad1!$A:$B,2,0)</f>
        <v>176</v>
      </c>
      <c r="G149" s="65" t="str">
        <f t="shared" si="63"/>
        <v/>
      </c>
      <c r="H149" s="4" t="str">
        <f>IF(G149="I",$K149,IF(G149="II",$K149-SUM(H$8:H148),IF(G149="III",$K149-SUM(H$8:H148),IF(G149="IV",$K149-SUM(H$8:H148),IF(G149="V",1-SUM(H$8:H148)," ")))))</f>
        <v xml:space="preserve"> </v>
      </c>
      <c r="I149" s="66" t="str">
        <f t="shared" si="45"/>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93">
        <f t="shared" si="64"/>
        <v>176</v>
      </c>
      <c r="S149" s="12">
        <f t="shared" si="50"/>
        <v>69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69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6"/>
        <v>0</v>
      </c>
      <c r="B150" s="5">
        <f t="shared" si="47"/>
        <v>0</v>
      </c>
      <c r="C150" s="14">
        <f t="shared" si="62"/>
        <v>68</v>
      </c>
      <c r="F150" s="253">
        <f>VLOOKUP(C150,Blad1!$A:$B,2,0)</f>
        <v>176</v>
      </c>
      <c r="G150" s="65" t="str">
        <f t="shared" si="63"/>
        <v/>
      </c>
      <c r="H150" s="4" t="str">
        <f>IF(G150="I",$K150,IF(G150="II",$K150-SUM(H$8:H149),IF(G150="III",$K150-SUM(H$8:H149),IF(G150="IV",$K150-SUM(H$8:H149),IF(G150="V",1-SUM(H$8:H149)," ")))))</f>
        <v xml:space="preserve"> </v>
      </c>
      <c r="I150" s="66" t="str">
        <f t="shared" si="45"/>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93">
        <f t="shared" si="64"/>
        <v>176</v>
      </c>
      <c r="S150" s="12">
        <f t="shared" si="50"/>
        <v>68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68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6"/>
        <v>0</v>
      </c>
      <c r="B151" s="5">
        <f t="shared" si="47"/>
        <v>0</v>
      </c>
      <c r="C151" s="14">
        <f t="shared" si="62"/>
        <v>67</v>
      </c>
      <c r="F151" s="253">
        <f>VLOOKUP(C151,Blad1!$A:$B,2,0)</f>
        <v>175</v>
      </c>
      <c r="G151" s="65" t="str">
        <f t="shared" si="63"/>
        <v/>
      </c>
      <c r="H151" s="4" t="str">
        <f>IF(G151="I",$K151,IF(G151="II",$K151-SUM(H$8:H150),IF(G151="III",$K151-SUM(H$8:H150),IF(G151="IV",$K151-SUM(H$8:H150),IF(G151="V",1-SUM(H$8:H150)," ")))))</f>
        <v xml:space="preserve"> </v>
      </c>
      <c r="I151" s="66" t="str">
        <f t="shared" si="45"/>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93">
        <f t="shared" si="64"/>
        <v>175</v>
      </c>
      <c r="S151" s="12">
        <f t="shared" si="50"/>
        <v>67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67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6"/>
        <v>0</v>
      </c>
      <c r="B152" s="5">
        <f t="shared" si="47"/>
        <v>0</v>
      </c>
      <c r="C152" s="14">
        <f t="shared" si="62"/>
        <v>66</v>
      </c>
      <c r="F152" s="253">
        <f>VLOOKUP(C152,Blad1!$A:$B,2,0)</f>
        <v>175</v>
      </c>
      <c r="G152" s="65" t="str">
        <f t="shared" si="63"/>
        <v/>
      </c>
      <c r="H152" s="4" t="str">
        <f>IF(G152="I",$K152,IF(G152="II",$K152-SUM(H$8:H151),IF(G152="III",$K152-SUM(H$8:H151),IF(G152="IV",$K152-SUM(H$8:H151),IF(G152="V",1-SUM(H$8:H151)," ")))))</f>
        <v xml:space="preserve"> </v>
      </c>
      <c r="I152" s="66" t="str">
        <f t="shared" si="45"/>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93">
        <f t="shared" si="64"/>
        <v>175</v>
      </c>
      <c r="S152" s="12">
        <f t="shared" si="50"/>
        <v>66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66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6"/>
        <v>0</v>
      </c>
      <c r="B153" s="5">
        <f t="shared" si="47"/>
        <v>0</v>
      </c>
      <c r="C153" s="14">
        <f t="shared" si="62"/>
        <v>65</v>
      </c>
      <c r="F153" s="253">
        <f>VLOOKUP(C153,Blad1!$A:$B,2,0)</f>
        <v>174</v>
      </c>
      <c r="G153" s="65" t="str">
        <f t="shared" si="63"/>
        <v/>
      </c>
      <c r="H153" s="4" t="str">
        <f>IF(G153="I",$K153,IF(G153="II",$K153-SUM(H$8:H152),IF(G153="III",$K153-SUM(H$8:H152),IF(G153="IV",$K153-SUM(H$8:H152),IF(G153="V",1-SUM(H$8:H152)," ")))))</f>
        <v xml:space="preserve"> </v>
      </c>
      <c r="I153" s="66" t="str">
        <f t="shared" si="45"/>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93">
        <f t="shared" si="64"/>
        <v>174</v>
      </c>
      <c r="S153" s="12">
        <f t="shared" si="50"/>
        <v>65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65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6"/>
        <v>0</v>
      </c>
      <c r="B154" s="5">
        <f t="shared" si="47"/>
        <v>0</v>
      </c>
      <c r="C154" s="14">
        <f t="shared" si="62"/>
        <v>64</v>
      </c>
      <c r="F154" s="253">
        <f>VLOOKUP(C154,Blad1!$A:$B,2,0)</f>
        <v>174</v>
      </c>
      <c r="G154" s="65" t="str">
        <f t="shared" si="63"/>
        <v/>
      </c>
      <c r="H154" s="4" t="str">
        <f>IF(G154="I",$K154,IF(G154="II",$K154-SUM(H$8:H153),IF(G154="III",$K154-SUM(H$8:H153),IF(G154="IV",$K154-SUM(H$8:H153),IF(G154="V",1-SUM(H$8:H153)," ")))))</f>
        <v xml:space="preserve"> </v>
      </c>
      <c r="I154" s="66" t="str">
        <f t="shared" si="45"/>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93">
        <f t="shared" si="64"/>
        <v>174</v>
      </c>
      <c r="S154" s="12">
        <f t="shared" si="50"/>
        <v>64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64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6"/>
        <v>0</v>
      </c>
      <c r="B155" s="5">
        <f t="shared" si="47"/>
        <v>0</v>
      </c>
      <c r="C155" s="14">
        <f t="shared" si="62"/>
        <v>63</v>
      </c>
      <c r="F155" s="253">
        <f>VLOOKUP(C155,Blad1!$A:$B,2,0)</f>
        <v>173</v>
      </c>
      <c r="G155" s="65" t="str">
        <f t="shared" si="63"/>
        <v/>
      </c>
      <c r="H155" s="4" t="str">
        <f>IF(G155="I",$K155,IF(G155="II",$K155-SUM(H$8:H154),IF(G155="III",$K155-SUM(H$8:H154),IF(G155="IV",$K155-SUM(H$8:H154),IF(G155="V",1-SUM(H$8:H154)," ")))))</f>
        <v xml:space="preserve"> </v>
      </c>
      <c r="I155" s="66" t="str">
        <f t="shared" si="45"/>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93">
        <f t="shared" si="64"/>
        <v>173</v>
      </c>
      <c r="S155" s="12">
        <f t="shared" si="50"/>
        <v>63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63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6"/>
        <v>0</v>
      </c>
      <c r="B156" s="5">
        <f t="shared" si="47"/>
        <v>0</v>
      </c>
      <c r="C156" s="14">
        <f t="shared" si="62"/>
        <v>62</v>
      </c>
      <c r="F156" s="253"/>
      <c r="G156" s="65" t="str">
        <f t="shared" si="63"/>
        <v/>
      </c>
      <c r="H156" s="4" t="str">
        <f>IF(G156="I",$K156,IF(G156="II",$K156-SUM(H$8:H155),IF(G156="III",$K156-SUM(H$8:H155),IF(G156="IV",$K156-SUM(H$8:H155),IF(G156="V",1-SUM(H$8:H155)," ")))))</f>
        <v xml:space="preserve"> </v>
      </c>
      <c r="I156" s="66" t="str">
        <f t="shared" si="45"/>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93">
        <f t="shared" si="64"/>
        <v>0</v>
      </c>
      <c r="S156" s="12">
        <f t="shared" si="50"/>
        <v>62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62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6"/>
        <v>0</v>
      </c>
      <c r="B157" s="5">
        <f t="shared" si="47"/>
        <v>0</v>
      </c>
      <c r="C157" s="14">
        <f t="shared" si="62"/>
        <v>61</v>
      </c>
      <c r="F157" s="253"/>
      <c r="G157" s="65" t="str">
        <f t="shared" si="63"/>
        <v/>
      </c>
      <c r="H157" s="4" t="str">
        <f>IF(G157="I",$K157,IF(G157="II",$K157-SUM(H$8:H156),IF(G157="III",$K157-SUM(H$8:H156),IF(G157="IV",$K157-SUM(H$8:H156),IF(G157="V",1-SUM(H$8:H156)," ")))))</f>
        <v xml:space="preserve"> </v>
      </c>
      <c r="I157" s="66" t="str">
        <f t="shared" si="45"/>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93">
        <f t="shared" si="64"/>
        <v>0</v>
      </c>
      <c r="S157" s="12">
        <f t="shared" si="50"/>
        <v>61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61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6"/>
        <v>0</v>
      </c>
      <c r="B158" s="5">
        <f t="shared" si="47"/>
        <v>0</v>
      </c>
      <c r="C158" s="14">
        <f t="shared" si="62"/>
        <v>60</v>
      </c>
      <c r="F158" s="253"/>
      <c r="G158" s="65" t="str">
        <f t="shared" si="63"/>
        <v/>
      </c>
      <c r="H158" s="4" t="str">
        <f>IF(G158="I",$K158,IF(G158="II",$K158-SUM(H$8:H157),IF(G158="III",$K158-SUM(H$8:H157),IF(G158="IV",$K158-SUM(H$8:H157),IF(G158="V",1-SUM(H$8:H157)," ")))))</f>
        <v xml:space="preserve"> </v>
      </c>
      <c r="I158" s="66" t="str">
        <f t="shared" si="45"/>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93">
        <f t="shared" si="64"/>
        <v>0</v>
      </c>
      <c r="S158" s="12">
        <f t="shared" si="50"/>
        <v>60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60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6"/>
        <v>0</v>
      </c>
      <c r="B159" s="5">
        <f t="shared" si="47"/>
        <v>0</v>
      </c>
      <c r="C159" s="14">
        <f t="shared" si="62"/>
        <v>59</v>
      </c>
      <c r="F159" s="253"/>
      <c r="G159" s="65" t="str">
        <f t="shared" si="63"/>
        <v/>
      </c>
      <c r="H159" s="4" t="str">
        <f>IF(G159="I",$K159,IF(G159="II",$K159-SUM(H$8:H158),IF(G159="III",$K159-SUM(H$8:H158),IF(G159="IV",$K159-SUM(H$8:H158),IF(G159="V",1-SUM(H$8:H158)," ")))))</f>
        <v xml:space="preserve"> </v>
      </c>
      <c r="I159" s="66" t="str">
        <f t="shared" si="45"/>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93">
        <f t="shared" si="64"/>
        <v>0</v>
      </c>
      <c r="S159" s="12">
        <f t="shared" si="50"/>
        <v>59</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59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6"/>
        <v>0</v>
      </c>
      <c r="B160" s="5">
        <f t="shared" si="47"/>
        <v>0</v>
      </c>
      <c r="C160" s="14">
        <f t="shared" si="62"/>
        <v>58</v>
      </c>
      <c r="F160" s="253"/>
      <c r="G160" s="65" t="str">
        <f t="shared" si="63"/>
        <v/>
      </c>
      <c r="H160" s="4" t="str">
        <f>IF(G160="I",$K160,IF(G160="II",$K160-SUM(H$8:H159),IF(G160="III",$K160-SUM(H$8:H159),IF(G160="IV",$K160-SUM(H$8:H159),IF(G160="V",1-SUM(H$8:H159)," ")))))</f>
        <v xml:space="preserve"> </v>
      </c>
      <c r="I160" s="66" t="str">
        <f t="shared" si="45"/>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93">
        <f t="shared" si="64"/>
        <v>0</v>
      </c>
      <c r="S160" s="12">
        <f t="shared" si="50"/>
        <v>58</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58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6"/>
        <v>0</v>
      </c>
      <c r="B161" s="5">
        <f t="shared" si="47"/>
        <v>0</v>
      </c>
      <c r="C161" s="14">
        <f t="shared" si="62"/>
        <v>57</v>
      </c>
      <c r="F161" s="253"/>
      <c r="G161" s="65" t="str">
        <f t="shared" si="63"/>
        <v/>
      </c>
      <c r="H161" s="4" t="str">
        <f>IF(G161="I",$K161,IF(G161="II",$K161-SUM(H$8:H160),IF(G161="III",$K161-SUM(H$8:H160),IF(G161="IV",$K161-SUM(H$8:H160),IF(G161="V",1-SUM(H$8:H160)," ")))))</f>
        <v xml:space="preserve"> </v>
      </c>
      <c r="I161" s="66" t="str">
        <f t="shared" si="45"/>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93">
        <f t="shared" si="64"/>
        <v>0</v>
      </c>
      <c r="S161" s="12">
        <f t="shared" si="50"/>
        <v>57</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57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6"/>
        <v>0</v>
      </c>
      <c r="B162" s="5">
        <f t="shared" si="47"/>
        <v>0</v>
      </c>
      <c r="C162" s="14">
        <f t="shared" si="62"/>
        <v>56</v>
      </c>
      <c r="F162" s="253"/>
      <c r="G162" s="65" t="str">
        <f t="shared" si="63"/>
        <v/>
      </c>
      <c r="H162" s="4" t="str">
        <f>IF(G162="I",$K162,IF(G162="II",$K162-SUM(H$8:H161),IF(G162="III",$K162-SUM(H$8:H161),IF(G162="IV",$K162-SUM(H$8:H161),IF(G162="V",1-SUM(H$8:H161)," ")))))</f>
        <v xml:space="preserve"> </v>
      </c>
      <c r="I162" s="66" t="str">
        <f t="shared" si="45"/>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93">
        <f t="shared" si="64"/>
        <v>0</v>
      </c>
      <c r="S162" s="12">
        <f t="shared" si="50"/>
        <v>56</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56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6"/>
        <v>0</v>
      </c>
      <c r="B163" s="5">
        <f t="shared" si="47"/>
        <v>0</v>
      </c>
      <c r="C163" s="14">
        <f t="shared" si="62"/>
        <v>55</v>
      </c>
      <c r="F163" s="253"/>
      <c r="G163" s="65" t="str">
        <f t="shared" si="63"/>
        <v/>
      </c>
      <c r="H163" s="4" t="str">
        <f>IF(G163="I",$K163,IF(G163="II",$K163-SUM(H$8:H162),IF(G163="III",$K163-SUM(H$8:H162),IF(G163="IV",$K163-SUM(H$8:H162),IF(G163="V",1-SUM(H$8:H162)," ")))))</f>
        <v xml:space="preserve"> </v>
      </c>
      <c r="I163" s="66" t="str">
        <f t="shared" si="45"/>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93">
        <f t="shared" si="64"/>
        <v>0</v>
      </c>
      <c r="S163" s="12">
        <f t="shared" si="50"/>
        <v>55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55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6"/>
        <v>0</v>
      </c>
      <c r="B164" s="5">
        <f t="shared" si="47"/>
        <v>0</v>
      </c>
      <c r="C164" s="14">
        <f t="shared" si="62"/>
        <v>54</v>
      </c>
      <c r="F164" s="253"/>
      <c r="G164" s="65" t="str">
        <f t="shared" si="63"/>
        <v/>
      </c>
      <c r="H164" s="4" t="str">
        <f>IF(G164="I",$K164,IF(G164="II",$K164-SUM(H$8:H163),IF(G164="III",$K164-SUM(H$8:H163),IF(G164="IV",$K164-SUM(H$8:H163),IF(G164="V",1-SUM(H$8:H163)," ")))))</f>
        <v xml:space="preserve"> </v>
      </c>
      <c r="I164" s="66" t="str">
        <f t="shared" si="45"/>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93">
        <f t="shared" si="64"/>
        <v>0</v>
      </c>
      <c r="S164" s="12">
        <f t="shared" si="50"/>
        <v>54</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54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6"/>
        <v>0</v>
      </c>
      <c r="B165" s="5">
        <f t="shared" si="47"/>
        <v>0</v>
      </c>
      <c r="C165" s="14">
        <f t="shared" si="62"/>
        <v>53</v>
      </c>
      <c r="F165" s="253"/>
      <c r="G165" s="65" t="str">
        <f t="shared" si="63"/>
        <v/>
      </c>
      <c r="H165" s="4" t="str">
        <f>IF(G165="I",$K165,IF(G165="II",$K165-SUM(H$8:H164),IF(G165="III",$K165-SUM(H$8:H164),IF(G165="IV",$K165-SUM(H$8:H164),IF(G165="V",1-SUM(H$8:H164)," ")))))</f>
        <v xml:space="preserve"> </v>
      </c>
      <c r="I165" s="66" t="str">
        <f t="shared" si="45"/>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93">
        <f t="shared" si="64"/>
        <v>0</v>
      </c>
      <c r="S165" s="12">
        <f t="shared" si="50"/>
        <v>53</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53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6"/>
        <v>0</v>
      </c>
      <c r="B166" s="5">
        <f t="shared" si="47"/>
        <v>0</v>
      </c>
      <c r="C166" s="14">
        <f t="shared" si="62"/>
        <v>52</v>
      </c>
      <c r="F166" s="253"/>
      <c r="G166" s="65" t="str">
        <f t="shared" si="63"/>
        <v/>
      </c>
      <c r="H166" s="4" t="str">
        <f>IF(G166="I",$K166,IF(G166="II",$K166-SUM(H$8:H165),IF(G166="III",$K166-SUM(H$8:H165),IF(G166="IV",$K166-SUM(H$8:H165),IF(G166="V",1-SUM(H$8:H165)," ")))))</f>
        <v xml:space="preserve"> </v>
      </c>
      <c r="I166" s="66" t="str">
        <f t="shared" si="45"/>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93">
        <f t="shared" si="64"/>
        <v>0</v>
      </c>
      <c r="S166" s="12">
        <f t="shared" si="50"/>
        <v>52</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52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6"/>
        <v>0</v>
      </c>
      <c r="B167" s="5">
        <f t="shared" si="47"/>
        <v>0</v>
      </c>
      <c r="C167" s="14">
        <f t="shared" si="62"/>
        <v>51</v>
      </c>
      <c r="F167" s="253"/>
      <c r="G167" s="65" t="str">
        <f t="shared" si="63"/>
        <v/>
      </c>
      <c r="H167" s="4" t="str">
        <f>IF(G167="I",$K167,IF(G167="II",$K167-SUM(H$8:H166),IF(G167="III",$K167-SUM(H$8:H166),IF(G167="IV",$K167-SUM(H$8:H166),IF(G167="V",1-SUM(H$8:H166)," ")))))</f>
        <v xml:space="preserve"> </v>
      </c>
      <c r="I167" s="66" t="str">
        <f t="shared" si="45"/>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93">
        <f t="shared" si="64"/>
        <v>0</v>
      </c>
      <c r="S167" s="12">
        <f t="shared" si="50"/>
        <v>51</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51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6"/>
        <v>0</v>
      </c>
      <c r="B168" s="5">
        <f t="shared" si="47"/>
        <v>0</v>
      </c>
      <c r="C168" s="14">
        <f t="shared" si="62"/>
        <v>50</v>
      </c>
      <c r="F168" s="253"/>
      <c r="G168" s="65" t="str">
        <f t="shared" si="63"/>
        <v/>
      </c>
      <c r="H168" s="4" t="str">
        <f>IF(G168="I",$K168,IF(G168="II",$K168-SUM(H$8:H167),IF(G168="III",$K168-SUM(H$8:H167),IF(G168="IV",$K168-SUM(H$8:H167),IF(G168="V",1-SUM(H$8:H167)," ")))))</f>
        <v xml:space="preserve"> </v>
      </c>
      <c r="I168" s="66" t="str">
        <f t="shared" si="45"/>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93">
        <f t="shared" si="64"/>
        <v>0</v>
      </c>
      <c r="S168" s="12">
        <f t="shared" si="50"/>
        <v>50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50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6"/>
        <v>0</v>
      </c>
      <c r="B169" s="5">
        <f t="shared" si="47"/>
        <v>0</v>
      </c>
      <c r="C169" s="14">
        <f t="shared" si="62"/>
        <v>49</v>
      </c>
      <c r="F169" s="253"/>
      <c r="G169" s="65" t="str">
        <f t="shared" si="63"/>
        <v/>
      </c>
      <c r="H169" s="4" t="str">
        <f>IF(G169="I",$K169,IF(G169="II",$K169-SUM(H$8:H168),IF(G169="III",$K169-SUM(H$8:H168),IF(G169="IV",$K169-SUM(H$8:H168),IF(G169="V",1-SUM(H$8:H168)," ")))))</f>
        <v xml:space="preserve"> </v>
      </c>
      <c r="I169" s="66" t="str">
        <f t="shared" si="45"/>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93">
        <f t="shared" si="64"/>
        <v>0</v>
      </c>
      <c r="S169" s="12">
        <f t="shared" si="50"/>
        <v>49</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49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6"/>
        <v>0</v>
      </c>
      <c r="B170" s="5">
        <f t="shared" si="47"/>
        <v>0</v>
      </c>
      <c r="C170" s="14">
        <f t="shared" si="62"/>
        <v>48</v>
      </c>
      <c r="F170" s="253"/>
      <c r="G170" s="65" t="str">
        <f t="shared" si="63"/>
        <v/>
      </c>
      <c r="H170" s="4" t="str">
        <f>IF(G170="I",$K170,IF(G170="II",$K170-SUM(H$8:H169),IF(G170="III",$K170-SUM(H$8:H169),IF(G170="IV",$K170-SUM(H$8:H169),IF(G170="V",1-SUM(H$8:H169)," ")))))</f>
        <v xml:space="preserve"> </v>
      </c>
      <c r="I170" s="66" t="str">
        <f t="shared" si="45"/>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93">
        <f t="shared" si="64"/>
        <v>0</v>
      </c>
      <c r="S170" s="12">
        <f t="shared" si="50"/>
        <v>48</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48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6"/>
        <v>0</v>
      </c>
      <c r="B171" s="5">
        <f t="shared" si="47"/>
        <v>0</v>
      </c>
      <c r="C171" s="14">
        <f t="shared" si="62"/>
        <v>47</v>
      </c>
      <c r="F171" s="253"/>
      <c r="G171" s="65" t="str">
        <f t="shared" si="63"/>
        <v/>
      </c>
      <c r="H171" s="4" t="str">
        <f>IF(G171="I",$K171,IF(G171="II",$K171-SUM(H$8:H170),IF(G171="III",$K171-SUM(H$8:H170),IF(G171="IV",$K171-SUM(H$8:H170),IF(G171="V",1-SUM(H$8:H170)," ")))))</f>
        <v xml:space="preserve"> </v>
      </c>
      <c r="I171" s="66" t="str">
        <f t="shared" si="45"/>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93">
        <f t="shared" si="64"/>
        <v>0</v>
      </c>
      <c r="S171" s="12">
        <f t="shared" si="50"/>
        <v>47</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47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6"/>
        <v>0</v>
      </c>
      <c r="B172" s="5">
        <f t="shared" si="47"/>
        <v>0</v>
      </c>
      <c r="C172" s="14">
        <f t="shared" si="62"/>
        <v>46</v>
      </c>
      <c r="F172" s="253"/>
      <c r="G172" s="65" t="str">
        <f t="shared" si="63"/>
        <v/>
      </c>
      <c r="H172" s="4" t="str">
        <f>IF(G172="I",$K172,IF(G172="II",$K172-SUM(H$8:H171),IF(G172="III",$K172-SUM(H$8:H171),IF(G172="IV",$K172-SUM(H$8:H171),IF(G172="V",1-SUM(H$8:H171)," ")))))</f>
        <v xml:space="preserve"> </v>
      </c>
      <c r="I172" s="66" t="str">
        <f t="shared" si="45"/>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93">
        <f t="shared" si="64"/>
        <v>0</v>
      </c>
      <c r="S172" s="12">
        <f t="shared" si="50"/>
        <v>46</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46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6"/>
        <v>25</v>
      </c>
      <c r="B173" s="5">
        <f t="shared" si="47"/>
        <v>0</v>
      </c>
      <c r="C173" s="14">
        <f t="shared" si="62"/>
        <v>45</v>
      </c>
      <c r="F173" s="253"/>
      <c r="G173" s="65" t="str">
        <f t="shared" si="63"/>
        <v/>
      </c>
      <c r="H173" s="4" t="str">
        <f>IF(G173="I",$K173,IF(G173="II",$K173-SUM(H$8:H172),IF(G173="III",$K173-SUM(H$8:H172),IF(G173="IV",$K173-SUM(H$8:H172),IF(G173="V",1-SUM(H$8:H172)," ")))))</f>
        <v xml:space="preserve"> </v>
      </c>
      <c r="I173" s="66" t="str">
        <f t="shared" si="45"/>
        <v>A</v>
      </c>
      <c r="J173" s="43">
        <f>IF(I173="A",$K173,IF(I173="B",$K173-SUM(J$8:J172),IF(I173="C",$K173-SUM(J$8:J172),IF(I173="D",$K173-SUM(J$8:J172),IF(I173="E",1-SUM(J$8:J172)," ")))))</f>
        <v>0</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93">
        <f t="shared" si="64"/>
        <v>0</v>
      </c>
      <c r="S173" s="12">
        <f t="shared" si="50"/>
        <v>45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45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6"/>
        <v>0</v>
      </c>
      <c r="B174" s="5">
        <f t="shared" si="47"/>
        <v>0</v>
      </c>
      <c r="C174" s="14">
        <f t="shared" si="62"/>
        <v>44</v>
      </c>
      <c r="F174" s="253"/>
      <c r="G174" s="65" t="str">
        <f t="shared" si="63"/>
        <v/>
      </c>
      <c r="H174" s="4" t="str">
        <f>IF(G174="I",$K174,IF(G174="II",$K174-SUM(H$8:H173),IF(G174="III",$K174-SUM(H$8:H173),IF(G174="IV",$K174-SUM(H$8:H173),IF(G174="V",1-SUM(H$8:H173)," ")))))</f>
        <v xml:space="preserve"> </v>
      </c>
      <c r="I174" s="66" t="str">
        <f t="shared" si="45"/>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93">
        <f t="shared" si="64"/>
        <v>0</v>
      </c>
      <c r="S174" s="12">
        <f t="shared" si="50"/>
        <v>44</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44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6"/>
        <v>0</v>
      </c>
      <c r="B175" s="5">
        <f t="shared" si="47"/>
        <v>0</v>
      </c>
      <c r="C175" s="14">
        <f t="shared" si="62"/>
        <v>43</v>
      </c>
      <c r="F175" s="253">
        <f>VLOOKUP(C175,Blad1!$A:$C,3,0)</f>
        <v>146</v>
      </c>
      <c r="G175" s="65" t="str">
        <f t="shared" si="63"/>
        <v/>
      </c>
      <c r="H175" s="4" t="str">
        <f>IF(G175="I",$K175,IF(G175="II",$K175-SUM(H$8:H174),IF(G175="III",$K175-SUM(H$8:H174),IF(G175="IV",$K175-SUM(H$8:H174),IF(G175="V",1-SUM(H$8:H174)," ")))))</f>
        <v xml:space="preserve"> </v>
      </c>
      <c r="I175" s="66" t="str">
        <f t="shared" si="45"/>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93">
        <f t="shared" si="64"/>
        <v>146</v>
      </c>
      <c r="S175" s="12">
        <f t="shared" si="50"/>
        <v>43</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43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6"/>
        <v>0</v>
      </c>
      <c r="B176" s="5">
        <f t="shared" si="47"/>
        <v>0</v>
      </c>
      <c r="C176" s="14">
        <f t="shared" si="62"/>
        <v>42</v>
      </c>
      <c r="F176" s="253">
        <f>VLOOKUP(C176,Blad1!$A:$C,3,0)</f>
        <v>146</v>
      </c>
      <c r="G176" s="65" t="str">
        <f t="shared" si="63"/>
        <v/>
      </c>
      <c r="H176" s="4" t="str">
        <f>IF(G176="I",$K176,IF(G176="II",$K176-SUM(H$8:H175),IF(G176="III",$K176-SUM(H$8:H175),IF(G176="IV",$K176-SUM(H$8:H175),IF(G176="V",1-SUM(H$8:H175)," ")))))</f>
        <v xml:space="preserve"> </v>
      </c>
      <c r="I176" s="66" t="str">
        <f t="shared" si="45"/>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93">
        <f t="shared" si="64"/>
        <v>146</v>
      </c>
      <c r="S176" s="12">
        <f t="shared" si="50"/>
        <v>42</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42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6"/>
        <v>0</v>
      </c>
      <c r="B177" s="5">
        <f t="shared" si="47"/>
        <v>0</v>
      </c>
      <c r="C177" s="14">
        <f t="shared" si="62"/>
        <v>41</v>
      </c>
      <c r="F177" s="253">
        <f>VLOOKUP(C177,Blad1!$A:$C,3,0)</f>
        <v>145</v>
      </c>
      <c r="G177" s="65" t="str">
        <f t="shared" si="63"/>
        <v/>
      </c>
      <c r="H177" s="4" t="str">
        <f>IF(G177="I",$K177,IF(G177="II",$K177-SUM(H$8:H176),IF(G177="III",$K177-SUM(H$8:H176),IF(G177="IV",$K177-SUM(H$8:H176),IF(G177="V",1-SUM(H$8:H176)," ")))))</f>
        <v xml:space="preserve"> </v>
      </c>
      <c r="I177" s="66" t="str">
        <f t="shared" si="45"/>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93">
        <f t="shared" si="64"/>
        <v>145</v>
      </c>
      <c r="S177" s="12">
        <f t="shared" si="50"/>
        <v>41</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41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6"/>
        <v>0</v>
      </c>
      <c r="B178" s="5">
        <f t="shared" si="47"/>
        <v>0</v>
      </c>
      <c r="C178" s="14">
        <f t="shared" si="62"/>
        <v>40</v>
      </c>
      <c r="F178" s="253">
        <f>VLOOKUP(C178,Blad1!$A:$C,3,0)</f>
        <v>145</v>
      </c>
      <c r="G178" s="65" t="str">
        <f t="shared" si="63"/>
        <v/>
      </c>
      <c r="H178" s="4" t="str">
        <f>IF(G178="I",$K178,IF(G178="II",$K178-SUM(H$8:H177),IF(G178="III",$K178-SUM(H$8:H177),IF(G178="IV",$K178-SUM(H$8:H177),IF(G178="V",1-SUM(H$8:H177)," ")))))</f>
        <v xml:space="preserve"> </v>
      </c>
      <c r="I178" s="66" t="str">
        <f t="shared" si="45"/>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93">
        <f t="shared" si="64"/>
        <v>145</v>
      </c>
      <c r="S178" s="12">
        <f t="shared" si="50"/>
        <v>40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40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6"/>
        <v>0</v>
      </c>
      <c r="B179" s="5">
        <f t="shared" si="47"/>
        <v>0</v>
      </c>
      <c r="C179" s="14">
        <f t="shared" si="62"/>
        <v>39</v>
      </c>
      <c r="F179" s="253">
        <f>VLOOKUP(C179,Blad1!$A:$C,3,0)</f>
        <v>144</v>
      </c>
      <c r="G179" s="65" t="str">
        <f t="shared" si="63"/>
        <v/>
      </c>
      <c r="H179" s="4" t="str">
        <f>IF(G179="I",$K179,IF(G179="II",$K179-SUM(H$8:H178),IF(G179="III",$K179-SUM(H$8:H178),IF(G179="IV",$K179-SUM(H$8:H178),IF(G179="V",1-SUM(H$8:H178)," ")))))</f>
        <v xml:space="preserve"> </v>
      </c>
      <c r="I179" s="66" t="str">
        <f t="shared" si="45"/>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93">
        <f t="shared" si="64"/>
        <v>144</v>
      </c>
      <c r="S179" s="12">
        <f t="shared" si="50"/>
        <v>39</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39</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6"/>
        <v>0</v>
      </c>
      <c r="B180" s="5">
        <f t="shared" si="47"/>
        <v>0</v>
      </c>
      <c r="C180" s="14">
        <f t="shared" si="62"/>
        <v>38</v>
      </c>
      <c r="F180" s="253">
        <f>VLOOKUP(C180,Blad1!$A:$C,3,0)</f>
        <v>144</v>
      </c>
      <c r="G180" s="65" t="str">
        <f t="shared" si="63"/>
        <v/>
      </c>
      <c r="H180" s="4" t="str">
        <f>IF(G180="I",$K180,IF(G180="II",$K180-SUM(H$8:H179),IF(G180="III",$K180-SUM(H$8:H179),IF(G180="IV",$K180-SUM(H$8:H179),IF(G180="V",1-SUM(H$8:H179)," ")))))</f>
        <v xml:space="preserve"> </v>
      </c>
      <c r="I180" s="66" t="str">
        <f t="shared" si="45"/>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93">
        <f t="shared" si="64"/>
        <v>144</v>
      </c>
      <c r="S180" s="12">
        <f t="shared" si="50"/>
        <v>38</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38</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6"/>
        <v>0</v>
      </c>
      <c r="B181" s="5">
        <f t="shared" si="47"/>
        <v>0</v>
      </c>
      <c r="C181" s="14">
        <f t="shared" si="62"/>
        <v>37</v>
      </c>
      <c r="F181" s="253">
        <f>VLOOKUP(C181,Blad1!$A:$C,3,0)</f>
        <v>143</v>
      </c>
      <c r="G181" s="65" t="str">
        <f t="shared" si="63"/>
        <v/>
      </c>
      <c r="H181" s="4" t="str">
        <f>IF(G181="I",$K181,IF(G181="II",$K181-SUM(H$8:H180),IF(G181="III",$K181-SUM(H$8:H180),IF(G181="IV",$K181-SUM(H$8:H180),IF(G181="V",1-SUM(H$8:H180)," ")))))</f>
        <v xml:space="preserve"> </v>
      </c>
      <c r="I181" s="66" t="str">
        <f t="shared" si="45"/>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93">
        <f t="shared" si="64"/>
        <v>143</v>
      </c>
      <c r="S181" s="12">
        <f t="shared" si="50"/>
        <v>37</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37</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6"/>
        <v>0</v>
      </c>
      <c r="B182" s="5">
        <f t="shared" si="47"/>
        <v>0</v>
      </c>
      <c r="C182" s="14">
        <f t="shared" si="62"/>
        <v>36</v>
      </c>
      <c r="F182" s="253">
        <f>VLOOKUP(C182,Blad1!$A:$C,3,0)</f>
        <v>142</v>
      </c>
      <c r="G182" s="65" t="str">
        <f t="shared" si="63"/>
        <v/>
      </c>
      <c r="H182" s="4" t="str">
        <f>IF(G182="I",$K182,IF(G182="II",$K182-SUM(H$8:H181),IF(G182="III",$K182-SUM(H$8:H181),IF(G182="IV",$K182-SUM(H$8:H181),IF(G182="V",1-SUM(H$8:H181)," ")))))</f>
        <v xml:space="preserve"> </v>
      </c>
      <c r="I182" s="66" t="str">
        <f t="shared" si="45"/>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93">
        <f t="shared" si="64"/>
        <v>142</v>
      </c>
      <c r="S182" s="12">
        <f t="shared" si="50"/>
        <v>36</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36</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6"/>
        <v>25</v>
      </c>
      <c r="B183" s="5">
        <f t="shared" si="47"/>
        <v>0</v>
      </c>
      <c r="C183" s="14">
        <f t="shared" si="62"/>
        <v>35</v>
      </c>
      <c r="F183" s="253">
        <f>VLOOKUP(C183,Blad1!$A:$C,3,0)</f>
        <v>142</v>
      </c>
      <c r="G183" s="65" t="str">
        <f t="shared" si="63"/>
        <v/>
      </c>
      <c r="H183" s="4" t="str">
        <f>IF(G183="I",$K183,IF(G183="II",$K183-SUM(H$8:H182),IF(G183="III",$K183-SUM(H$8:H182),IF(G183="IV",$K183-SUM(H$8:H182),IF(G183="V",1-SUM(H$8:H182)," ")))))</f>
        <v xml:space="preserve"> </v>
      </c>
      <c r="I183" s="66" t="str">
        <f t="shared" ref="I183:I201" si="66">IF(C183=45,"A",IF(C183=35,"B",IF(C183=25,"C",IF(C183=17,"D",IF(C183=0,"E","")))))</f>
        <v>B</v>
      </c>
      <c r="J183" s="43">
        <f>IF(I183="A",$K183,IF(I183="B",$K183-SUM(J$8:J182),IF(I183="C",$K183-SUM(J$8:J182),IF(I183="D",$K183-SUM(J$8:J182),IF(I183="E",1-SUM(J$8:J182)," ")))))</f>
        <v>0</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93">
        <f t="shared" si="64"/>
        <v>142</v>
      </c>
      <c r="S183" s="12">
        <f t="shared" si="50"/>
        <v>35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35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6"/>
        <v>0</v>
      </c>
      <c r="B184" s="5">
        <f t="shared" si="47"/>
        <v>0</v>
      </c>
      <c r="C184" s="14">
        <f t="shared" si="62"/>
        <v>34</v>
      </c>
      <c r="F184" s="253">
        <f>VLOOKUP(C184,Blad1!$A:$C,3,0)</f>
        <v>141</v>
      </c>
      <c r="G184" s="65" t="str">
        <f t="shared" si="63"/>
        <v/>
      </c>
      <c r="H184" s="4" t="str">
        <f>IF(G184="I",$K184,IF(G184="II",$K184-SUM(H$8:H183),IF(G184="III",$K184-SUM(H$8:H183),IF(G184="IV",$K184-SUM(H$8:H183),IF(G184="V",1-SUM(H$8:H183)," ")))))</f>
        <v xml:space="preserve"> </v>
      </c>
      <c r="I184" s="66" t="str">
        <f t="shared" si="66"/>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93">
        <f t="shared" si="64"/>
        <v>141</v>
      </c>
      <c r="S184" s="12">
        <f t="shared" si="50"/>
        <v>34</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34</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6"/>
        <v>0</v>
      </c>
      <c r="B185" s="5">
        <f t="shared" si="47"/>
        <v>0</v>
      </c>
      <c r="C185" s="14">
        <f t="shared" si="62"/>
        <v>33</v>
      </c>
      <c r="F185" s="253">
        <f>VLOOKUP(C185,Blad1!$A:$C,3,0)</f>
        <v>141</v>
      </c>
      <c r="G185" s="65" t="str">
        <f t="shared" si="63"/>
        <v/>
      </c>
      <c r="H185" s="4" t="str">
        <f>IF(G185="I",$K185,IF(G185="II",$K185-SUM(H$8:H184),IF(G185="III",$K185-SUM(H$8:H184),IF(G185="IV",$K185-SUM(H$8:H184),IF(G185="V",1-SUM(H$8:H184)," ")))))</f>
        <v xml:space="preserve"> </v>
      </c>
      <c r="I185" s="66" t="str">
        <f t="shared" si="66"/>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93">
        <f t="shared" si="64"/>
        <v>141</v>
      </c>
      <c r="S185" s="12">
        <f t="shared" si="50"/>
        <v>33</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33</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6"/>
        <v>0</v>
      </c>
      <c r="B186" s="5">
        <f t="shared" si="47"/>
        <v>0</v>
      </c>
      <c r="C186" s="14">
        <f t="shared" si="62"/>
        <v>32</v>
      </c>
      <c r="F186" s="253">
        <f>VLOOKUP(C186,Blad1!$A:$C,3,0)</f>
        <v>140</v>
      </c>
      <c r="G186" s="65" t="str">
        <f t="shared" si="63"/>
        <v/>
      </c>
      <c r="H186" s="4" t="str">
        <f>IF(G186="I",$K186,IF(G186="II",$K186-SUM(H$8:H185),IF(G186="III",$K186-SUM(H$8:H185),IF(G186="IV",$K186-SUM(H$8:H185),IF(G186="V",1-SUM(H$8:H185)," ")))))</f>
        <v xml:space="preserve"> </v>
      </c>
      <c r="I186" s="66" t="str">
        <f t="shared" si="66"/>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93">
        <f t="shared" si="64"/>
        <v>140</v>
      </c>
      <c r="S186" s="12">
        <f t="shared" si="50"/>
        <v>32</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32</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6"/>
        <v>0</v>
      </c>
      <c r="B187" s="5">
        <f t="shared" si="47"/>
        <v>0</v>
      </c>
      <c r="C187" s="14">
        <f t="shared" si="62"/>
        <v>31</v>
      </c>
      <c r="F187" s="253">
        <f>VLOOKUP(C187,Blad1!$A:$C,3,0)</f>
        <v>139</v>
      </c>
      <c r="G187" s="65" t="str">
        <f t="shared" si="63"/>
        <v/>
      </c>
      <c r="H187" s="4" t="str">
        <f>IF(G187="I",$K187,IF(G187="II",$K187-SUM(H$8:H186),IF(G187="III",$K187-SUM(H$8:H186),IF(G187="IV",$K187-SUM(H$8:H186),IF(G187="V",1-SUM(H$8:H186)," ")))))</f>
        <v xml:space="preserve"> </v>
      </c>
      <c r="I187" s="66" t="str">
        <f t="shared" si="66"/>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93">
        <f t="shared" si="64"/>
        <v>139</v>
      </c>
      <c r="S187" s="12">
        <f t="shared" si="50"/>
        <v>31</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31</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6"/>
        <v>0</v>
      </c>
      <c r="B188" s="5">
        <f t="shared" si="47"/>
        <v>0</v>
      </c>
      <c r="C188" s="14">
        <f t="shared" si="62"/>
        <v>30</v>
      </c>
      <c r="F188" s="253">
        <f>VLOOKUP(C188,Blad1!$A:$C,3,0)</f>
        <v>139</v>
      </c>
      <c r="G188" s="65" t="str">
        <f t="shared" si="63"/>
        <v/>
      </c>
      <c r="H188" s="4" t="str">
        <f>IF(G188="I",$K188,IF(G188="II",$K188-SUM(H$8:H187),IF(G188="III",$K188-SUM(H$8:H187),IF(G188="IV",$K188-SUM(H$8:H187),IF(G188="V",1-SUM(H$8:H187)," ")))))</f>
        <v xml:space="preserve"> </v>
      </c>
      <c r="I188" s="66" t="str">
        <f t="shared" si="66"/>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93">
        <f t="shared" si="64"/>
        <v>139</v>
      </c>
      <c r="S188" s="12">
        <f t="shared" si="50"/>
        <v>30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6"/>
        <v>0</v>
      </c>
      <c r="B189" s="5">
        <f t="shared" si="47"/>
        <v>0</v>
      </c>
      <c r="C189" s="14">
        <f t="shared" si="62"/>
        <v>29</v>
      </c>
      <c r="F189" s="253">
        <f>VLOOKUP(C189,Blad1!$A:$C,3,0)</f>
        <v>138</v>
      </c>
      <c r="G189" s="65" t="str">
        <f t="shared" si="63"/>
        <v/>
      </c>
      <c r="H189" s="4" t="str">
        <f>IF(G189="I",$K189,IF(G189="II",$K189-SUM(H$8:H188),IF(G189="III",$K189-SUM(H$8:H188),IF(G189="IV",$K189-SUM(H$8:H188),IF(G189="V",1-SUM(H$8:H188)," ")))))</f>
        <v xml:space="preserve"> </v>
      </c>
      <c r="I189" s="66" t="str">
        <f t="shared" si="66"/>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93">
        <f t="shared" si="64"/>
        <v>138</v>
      </c>
      <c r="S189" s="12">
        <f t="shared" si="50"/>
        <v>29</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29</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6"/>
        <v>0</v>
      </c>
      <c r="B190" s="5">
        <f t="shared" si="47"/>
        <v>0</v>
      </c>
      <c r="C190" s="14">
        <f t="shared" si="62"/>
        <v>28</v>
      </c>
      <c r="F190" s="253">
        <f>VLOOKUP(C190,Blad1!$A:$C,3,0)</f>
        <v>138</v>
      </c>
      <c r="G190" s="65" t="str">
        <f t="shared" si="63"/>
        <v/>
      </c>
      <c r="H190" s="4" t="str">
        <f>IF(G190="I",$K190,IF(G190="II",$K190-SUM(H$8:H189),IF(G190="III",$K190-SUM(H$8:H189),IF(G190="IV",$K190-SUM(H$8:H189),IF(G190="V",1-SUM(H$8:H189)," ")))))</f>
        <v xml:space="preserve"> </v>
      </c>
      <c r="I190" s="66" t="str">
        <f t="shared" si="66"/>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93">
        <f t="shared" si="64"/>
        <v>138</v>
      </c>
      <c r="S190" s="12">
        <f t="shared" si="50"/>
        <v>28</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28</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6"/>
        <v>0</v>
      </c>
      <c r="B191" s="5">
        <f t="shared" si="47"/>
        <v>0</v>
      </c>
      <c r="C191" s="14">
        <f t="shared" si="62"/>
        <v>27</v>
      </c>
      <c r="F191" s="253">
        <f>VLOOKUP(C191,Blad1!$A:$C,3,0)</f>
        <v>137</v>
      </c>
      <c r="G191" s="65" t="str">
        <f t="shared" si="63"/>
        <v/>
      </c>
      <c r="H191" s="4" t="str">
        <f>IF(G191="I",$K191,IF(G191="II",$K191-SUM(H$8:H190),IF(G191="III",$K191-SUM(H$8:H190),IF(G191="IV",$K191-SUM(H$8:H190),IF(G191="V",1-SUM(H$8:H190)," ")))))</f>
        <v xml:space="preserve"> </v>
      </c>
      <c r="I191" s="66" t="str">
        <f t="shared" si="66"/>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93">
        <f t="shared" si="64"/>
        <v>137</v>
      </c>
      <c r="S191" s="12">
        <f t="shared" si="50"/>
        <v>27</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27</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6"/>
        <v>0</v>
      </c>
      <c r="B192" s="5">
        <f t="shared" si="47"/>
        <v>0</v>
      </c>
      <c r="C192" s="14">
        <f t="shared" si="62"/>
        <v>26</v>
      </c>
      <c r="F192" s="253">
        <f>VLOOKUP(C192,Blad1!$A:$C,3,0)</f>
        <v>136</v>
      </c>
      <c r="G192" s="65" t="str">
        <f t="shared" si="63"/>
        <v/>
      </c>
      <c r="H192" s="4" t="str">
        <f>IF(G192="I",$K192,IF(G192="II",$K192-SUM(H$8:H191),IF(G192="III",$K192-SUM(H$8:H191),IF(G192="IV",$K192-SUM(H$8:H191),IF(G192="V",1-SUM(H$8:H191)," ")))))</f>
        <v xml:space="preserve"> </v>
      </c>
      <c r="I192" s="66" t="str">
        <f t="shared" si="66"/>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93">
        <f t="shared" si="64"/>
        <v>136</v>
      </c>
      <c r="S192" s="12">
        <f t="shared" si="50"/>
        <v>26</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26</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6"/>
        <v>25</v>
      </c>
      <c r="B193" s="5">
        <f t="shared" si="47"/>
        <v>0</v>
      </c>
      <c r="C193" s="14">
        <f t="shared" si="62"/>
        <v>25</v>
      </c>
      <c r="F193" s="253">
        <f>VLOOKUP(C193,Blad1!$A:$C,3,0)</f>
        <v>136</v>
      </c>
      <c r="G193" s="65" t="str">
        <f t="shared" si="63"/>
        <v/>
      </c>
      <c r="H193" s="4" t="str">
        <f>IF(G193="I",$K193,IF(G193="II",$K193-SUM(H$8:H192),IF(G193="III",$K193-SUM(H$8:H192),IF(G193="IV",$K193-SUM(H$8:H192),IF(G193="V",1-SUM(H$8:H192)," ")))))</f>
        <v xml:space="preserve"> </v>
      </c>
      <c r="I193" s="66" t="str">
        <f t="shared" si="66"/>
        <v>C</v>
      </c>
      <c r="J193" s="43">
        <f>IF(I193="A",$K193,IF(I193="B",$K193-SUM(J$8:J192),IF(I193="C",$K193-SUM(J$8:J192),IF(I193="D",$K193-SUM(J$8:J192),IF(I193="E",1-SUM(J$8:J192)," ")))))</f>
        <v>0</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93">
        <f t="shared" si="64"/>
        <v>136</v>
      </c>
      <c r="S193" s="12">
        <f t="shared" si="50"/>
        <v>25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25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6"/>
        <v>0</v>
      </c>
      <c r="B194" s="5">
        <f t="shared" si="47"/>
        <v>0</v>
      </c>
      <c r="C194" s="14">
        <f t="shared" si="62"/>
        <v>24</v>
      </c>
      <c r="F194" s="253">
        <f>VLOOKUP(C194,Blad1!$A:$C,3,0)</f>
        <v>135</v>
      </c>
      <c r="G194" s="65" t="str">
        <f t="shared" si="63"/>
        <v/>
      </c>
      <c r="H194" s="4" t="str">
        <f>IF(G194="I",$K194,IF(G194="II",$K194-SUM(H$8:H193),IF(G194="III",$K194-SUM(H$8:H193),IF(G194="IV",$K194-SUM(H$8:H193),IF(G194="V",1-SUM(H$8:H193)," ")))))</f>
        <v xml:space="preserve"> </v>
      </c>
      <c r="I194" s="66" t="str">
        <f t="shared" si="66"/>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93">
        <f t="shared" si="64"/>
        <v>135</v>
      </c>
      <c r="S194" s="12">
        <f t="shared" si="50"/>
        <v>24</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24</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6"/>
        <v>0</v>
      </c>
      <c r="B195" s="5">
        <f t="shared" si="47"/>
        <v>0</v>
      </c>
      <c r="C195" s="14">
        <f t="shared" si="62"/>
        <v>23</v>
      </c>
      <c r="F195" s="253">
        <f>VLOOKUP(C195,Blad1!$A:$C,3,0)</f>
        <v>135</v>
      </c>
      <c r="G195" s="65" t="str">
        <f t="shared" si="63"/>
        <v/>
      </c>
      <c r="H195" s="4" t="str">
        <f>IF(G195="I",$K195,IF(G195="II",$K195-SUM(H$8:H194),IF(G195="III",$K195-SUM(H$8:H194),IF(G195="IV",$K195-SUM(H$8:H194),IF(G195="V",1-SUM(H$8:H194)," ")))))</f>
        <v xml:space="preserve"> </v>
      </c>
      <c r="I195" s="66" t="str">
        <f t="shared" si="66"/>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93">
        <f t="shared" si="64"/>
        <v>135</v>
      </c>
      <c r="S195" s="12">
        <f t="shared" si="50"/>
        <v>23</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23</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6"/>
        <v>0</v>
      </c>
      <c r="B196" s="5">
        <f t="shared" si="47"/>
        <v>0</v>
      </c>
      <c r="C196" s="14">
        <f t="shared" si="62"/>
        <v>22</v>
      </c>
      <c r="F196" s="253">
        <f>VLOOKUP(C196,Blad1!$A:$C,3,0)</f>
        <v>134</v>
      </c>
      <c r="G196" s="65" t="str">
        <f t="shared" si="63"/>
        <v/>
      </c>
      <c r="H196" s="4" t="str">
        <f>IF(G196="I",$K196,IF(G196="II",$K196-SUM(H$8:H195),IF(G196="III",$K196-SUM(H$8:H195),IF(G196="IV",$K196-SUM(H$8:H195),IF(G196="V",1-SUM(H$8:H195)," ")))))</f>
        <v xml:space="preserve"> </v>
      </c>
      <c r="I196" s="66" t="str">
        <f t="shared" si="66"/>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93">
        <f t="shared" si="64"/>
        <v>134</v>
      </c>
      <c r="S196" s="12">
        <f t="shared" si="50"/>
        <v>22</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22</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6"/>
        <v>0</v>
      </c>
      <c r="B197" s="5">
        <f t="shared" si="47"/>
        <v>0</v>
      </c>
      <c r="C197" s="14">
        <f t="shared" si="62"/>
        <v>21</v>
      </c>
      <c r="F197" s="253">
        <f>VLOOKUP(C197,Blad1!$A:$C,3,0)</f>
        <v>133</v>
      </c>
      <c r="G197" s="65" t="str">
        <f t="shared" si="63"/>
        <v/>
      </c>
      <c r="H197" s="4" t="str">
        <f>IF(G197="I",$K197,IF(G197="II",$K197-SUM(H$8:H196),IF(G197="III",$K197-SUM(H$8:H196),IF(G197="IV",$K197-SUM(H$8:H196),IF(G197="V",1-SUM(H$8:H196)," ")))))</f>
        <v xml:space="preserve"> </v>
      </c>
      <c r="I197" s="66" t="str">
        <f t="shared" si="66"/>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93">
        <f t="shared" si="64"/>
        <v>133</v>
      </c>
      <c r="S197" s="12">
        <f t="shared" si="50"/>
        <v>21</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21</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6"/>
        <v>0</v>
      </c>
      <c r="B198" s="5">
        <f t="shared" si="47"/>
        <v>0</v>
      </c>
      <c r="C198" s="14">
        <f t="shared" si="62"/>
        <v>20</v>
      </c>
      <c r="F198" s="253">
        <f>VLOOKUP(C198,Blad1!$A:$C,3,0)</f>
        <v>133</v>
      </c>
      <c r="G198" s="65" t="str">
        <f t="shared" si="63"/>
        <v/>
      </c>
      <c r="H198" s="4" t="str">
        <f>IF(G198="I",$K198,IF(G198="II",$K198-SUM(H$8:H197),IF(G198="III",$K198-SUM(H$8:H197),IF(G198="IV",$K198-SUM(H$8:H197),IF(G198="V",1-SUM(H$8:H197)," ")))))</f>
        <v xml:space="preserve"> </v>
      </c>
      <c r="I198" s="66" t="str">
        <f t="shared" si="66"/>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93">
        <f t="shared" si="64"/>
        <v>133</v>
      </c>
      <c r="S198" s="12">
        <f t="shared" si="50"/>
        <v>20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6"/>
        <v>0</v>
      </c>
      <c r="B199" s="5">
        <f t="shared" si="47"/>
        <v>0</v>
      </c>
      <c r="C199" s="14">
        <f t="shared" si="62"/>
        <v>19</v>
      </c>
      <c r="F199" s="253">
        <f>VLOOKUP(C199,Blad1!$A:$C,3,0)</f>
        <v>132</v>
      </c>
      <c r="G199" s="65" t="str">
        <f t="shared" si="63"/>
        <v/>
      </c>
      <c r="H199" s="4" t="str">
        <f>IF(G199="I",$K199,IF(G199="II",$K199-SUM(H$8:H198),IF(G199="III",$K199-SUM(H$8:H198),IF(G199="IV",$K199-SUM(H$8:H198),IF(G199="V",1-SUM(H$8:H198)," ")))))</f>
        <v xml:space="preserve"> </v>
      </c>
      <c r="I199" s="66" t="str">
        <f t="shared" si="66"/>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93">
        <f t="shared" si="64"/>
        <v>132</v>
      </c>
      <c r="S199" s="12">
        <f t="shared" si="50"/>
        <v>19</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19</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18</v>
      </c>
      <c r="F200" s="253">
        <f>VLOOKUP(C200,Blad1!$A:$C,3,0)</f>
        <v>132</v>
      </c>
      <c r="G200" s="65" t="str">
        <f t="shared" si="63"/>
        <v/>
      </c>
      <c r="H200" s="4" t="str">
        <f>IF(G200="I",$K200,IF(G200="II",$K200-SUM(H$8:H199),IF(G200="III",$K200-SUM(H$8:H199),IF(G200="IV",$K200-SUM(H$8:H199),IF(G200="V",1-SUM(H$8:H199)," ")))))</f>
        <v xml:space="preserve"> </v>
      </c>
      <c r="I200" s="66"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63" si="70">IF(OR(O200="Plus",O200="Basis",O200="Breedte"),K200," ")</f>
        <v xml:space="preserve"> </v>
      </c>
      <c r="P200" s="3" t="str">
        <f>IF(O200="Plus",$K200,IF(O200="Basis",$K200-SUM(P$8:P199),IF(O200="Breedte",$K200-SUM(P$8:P199),IF(O199="Breedte",1-SUM(P$8:P199)," "))))</f>
        <v xml:space="preserve"> </v>
      </c>
      <c r="Q200" s="57" t="str">
        <f t="shared" si="65"/>
        <v/>
      </c>
      <c r="R200" s="93">
        <f t="shared" si="64"/>
        <v>132</v>
      </c>
      <c r="S200" s="12">
        <f t="shared" ref="S200:S263" si="71">C200</f>
        <v>18</v>
      </c>
      <c r="T200" s="18">
        <f t="shared" ref="T200:T263"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63" si="73">IF(D200=0,1,ABS(K200-0.2))</f>
        <v>1</v>
      </c>
      <c r="Z200" s="12">
        <f t="shared" ref="Z200:Z263" si="74">IF(D200=0,1,ABS(K200-0.5))</f>
        <v>1</v>
      </c>
      <c r="AA200" s="12">
        <f t="shared" ref="AA200:AA263" si="75">IF(D200=0,1,ABS(K200-0.8))</f>
        <v>1</v>
      </c>
      <c r="AB200" s="12">
        <f t="shared" ref="AB200:AB263" si="76">IF(D200=0,1,ABS(K200-1))</f>
        <v>1</v>
      </c>
      <c r="AD200" s="12">
        <f t="shared" ref="AD200:AD263" si="77">S200</f>
        <v>18</v>
      </c>
      <c r="AE200" s="18">
        <f t="shared" ref="AE200:AE263"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63" si="79">IF(AE200=0,1,ABS(AH200-0.25))</f>
        <v>1</v>
      </c>
      <c r="AK200" s="12">
        <f t="shared" ref="AK200:AK263" si="80">IF(T200=0,1,ABS(W200-0.5))</f>
        <v>1</v>
      </c>
      <c r="AL200" s="12">
        <f t="shared" ref="AL200:AL263" si="81">IF(T200=0,1,ABS(W200-0.75))</f>
        <v>1</v>
      </c>
      <c r="AM200" s="12">
        <f t="shared" ref="AM200:AM263" si="82">IF(T200=0,1,ABS(W200-0.9))</f>
        <v>1</v>
      </c>
    </row>
    <row r="201" spans="1:39" ht="12" customHeight="1" x14ac:dyDescent="0.15">
      <c r="A201" s="5">
        <f t="shared" si="67"/>
        <v>15</v>
      </c>
      <c r="B201" s="5">
        <f t="shared" si="68"/>
        <v>0</v>
      </c>
      <c r="C201" s="14">
        <f t="shared" ref="C201:C264" si="83">C200-1</f>
        <v>17</v>
      </c>
      <c r="F201" s="253">
        <f>VLOOKUP(C201,Blad1!$A:$C,3,0)</f>
        <v>131</v>
      </c>
      <c r="G201" s="65" t="str">
        <f t="shared" ref="G201:G237" si="84">IF(C201=177,"I",IF(C201=162,"II",IF(C201=148,"III",IF(C201=132,"IV",IF(C201=-30,"V","")))))</f>
        <v/>
      </c>
      <c r="H201" s="4" t="str">
        <f>IF(G201="I",$K201,IF(G201="II",$K201-SUM(H$8:H200),IF(G201="III",$K201-SUM(H$8:H200),IF(G201="IV",$K201-SUM(H$8:H200),IF(G201="V",1-SUM(H$8:H200)," ")))))</f>
        <v xml:space="preserve"> </v>
      </c>
      <c r="I201" s="66" t="str">
        <f t="shared" si="66"/>
        <v>D</v>
      </c>
      <c r="J201" s="43">
        <f>IF(I201="A",$K201,IF(I201="B",$K201-SUM(J$8:J200),IF(I201="C",$K201-SUM(J$8:J200),IF(I201="D",$K201-SUM(J$8:J200),IF(I201="E",1-SUM(J$8:J200)," ")))))</f>
        <v>0</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IF(L200="plus",CONCATENATE(E201,", "),IF(L200="basis",IF(E201=0,"",CONCATENATE(E201,", ")),CONCATENATE(Q200,IF(E201=0,"",CONCATENATE(E201,", ")))))</f>
        <v/>
      </c>
      <c r="S201" s="12">
        <f t="shared" si="71"/>
        <v>17</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17</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si="83"/>
        <v>16</v>
      </c>
      <c r="F202" s="253">
        <f>VLOOKUP(C202,Blad1!$A:$C,3,0)</f>
        <v>131</v>
      </c>
      <c r="G202" s="65" t="str">
        <f t="shared" si="84"/>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S202" s="12">
        <f t="shared" si="71"/>
        <v>16</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16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3"/>
        <v>15</v>
      </c>
      <c r="F203" s="253">
        <f>VLOOKUP(C203,Blad1!$A:$C,3,0)</f>
        <v>130</v>
      </c>
      <c r="G203" s="65" t="str">
        <f t="shared" si="84"/>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S203" s="12">
        <f t="shared" si="71"/>
        <v>15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15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3"/>
        <v>14</v>
      </c>
      <c r="F204" s="253">
        <f>VLOOKUP(C204,Blad1!$A:$C,3,0)</f>
        <v>129</v>
      </c>
      <c r="G204" s="65" t="str">
        <f t="shared" si="84"/>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S204" s="12">
        <f t="shared" si="71"/>
        <v>14</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14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3"/>
        <v>13</v>
      </c>
      <c r="F205" s="253">
        <f>VLOOKUP(C205,Blad1!$A:$C,3,0)</f>
        <v>129</v>
      </c>
      <c r="G205" s="65" t="str">
        <f t="shared" si="84"/>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S205" s="12">
        <f t="shared" si="71"/>
        <v>13</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13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3"/>
        <v>12</v>
      </c>
      <c r="F206" s="253">
        <f>VLOOKUP(C206,Blad1!$A:$C,3,0)</f>
        <v>128</v>
      </c>
      <c r="G206" s="65" t="str">
        <f t="shared" si="84"/>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S206" s="12">
        <f t="shared" si="71"/>
        <v>12</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12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3"/>
        <v>11</v>
      </c>
      <c r="F207" s="253">
        <f>VLOOKUP(C207,Blad1!$A:$C,3,0)</f>
        <v>128</v>
      </c>
      <c r="G207" s="65" t="str">
        <f t="shared" si="84"/>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S207" s="12">
        <f t="shared" si="71"/>
        <v>11</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11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3"/>
        <v>10</v>
      </c>
      <c r="F208" s="253">
        <f>VLOOKUP(C208,Blad1!$A:$C,3,0)</f>
        <v>127</v>
      </c>
      <c r="G208" s="65" t="str">
        <f t="shared" si="84"/>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S208" s="12">
        <f t="shared" si="71"/>
        <v>10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10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9" ht="12" customHeight="1" x14ac:dyDescent="0.15">
      <c r="A209" s="5">
        <f t="shared" si="67"/>
        <v>0</v>
      </c>
      <c r="B209" s="5">
        <f t="shared" si="68"/>
        <v>0</v>
      </c>
      <c r="C209" s="14">
        <f t="shared" si="83"/>
        <v>9</v>
      </c>
      <c r="F209" s="253">
        <f>VLOOKUP(C209,Blad1!$A:$C,3,0)</f>
        <v>126</v>
      </c>
      <c r="G209" s="65" t="str">
        <f t="shared" si="84"/>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K209" s="1">
        <f>IF(C$4=0,0,(SUM(D$8:D209)/C$4))</f>
        <v>0</v>
      </c>
      <c r="L209" s="9" t="str">
        <f t="shared" si="69"/>
        <v xml:space="preserve"> </v>
      </c>
      <c r="N209" s="1" t="str">
        <f t="shared" si="70"/>
        <v xml:space="preserve"> </v>
      </c>
      <c r="P209" s="3" t="str">
        <f>IF(O209="Plus",$K209,IF(O209="Basis",$K209-SUM(P$8:P208),IF(O209="Breedte",$K209-SUM(P$8:P208),IF(O208="Breedte",1-SUM(P$8:P208)," "))))</f>
        <v xml:space="preserve"> </v>
      </c>
      <c r="Q209" s="57" t="str">
        <f t="shared" si="85"/>
        <v/>
      </c>
      <c r="S209" s="12">
        <f t="shared" si="71"/>
        <v>9</v>
      </c>
      <c r="T209" s="18">
        <f t="shared" si="72"/>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3"/>
        <v>1</v>
      </c>
      <c r="Z209" s="12">
        <f t="shared" si="74"/>
        <v>1</v>
      </c>
      <c r="AA209" s="12">
        <f t="shared" si="75"/>
        <v>1</v>
      </c>
      <c r="AB209" s="12">
        <f t="shared" si="76"/>
        <v>1</v>
      </c>
      <c r="AD209" s="12">
        <f t="shared" si="77"/>
        <v>9</v>
      </c>
      <c r="AE209" s="18">
        <f t="shared" si="78"/>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c r="AK209" s="12">
        <f t="shared" si="80"/>
        <v>1</v>
      </c>
      <c r="AL209" s="12">
        <f t="shared" si="81"/>
        <v>1</v>
      </c>
      <c r="AM209" s="12">
        <f t="shared" si="82"/>
        <v>1</v>
      </c>
    </row>
    <row r="210" spans="1:39" ht="12" customHeight="1" x14ac:dyDescent="0.15">
      <c r="A210" s="5">
        <f t="shared" si="67"/>
        <v>0</v>
      </c>
      <c r="B210" s="5">
        <f t="shared" si="68"/>
        <v>0</v>
      </c>
      <c r="C210" s="14">
        <f t="shared" si="83"/>
        <v>8</v>
      </c>
      <c r="F210" s="253">
        <f>VLOOKUP(C210,Blad1!$A:$C,3,0)</f>
        <v>126</v>
      </c>
      <c r="G210" s="65" t="str">
        <f t="shared" si="84"/>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K210" s="1">
        <f>IF(C$4=0,0,(SUM(D$8:D210)/C$4))</f>
        <v>0</v>
      </c>
      <c r="L210" s="9" t="str">
        <f t="shared" si="69"/>
        <v xml:space="preserve"> </v>
      </c>
      <c r="N210" s="1" t="str">
        <f t="shared" si="70"/>
        <v xml:space="preserve"> </v>
      </c>
      <c r="P210" s="3" t="str">
        <f>IF(O210="Plus",$K210,IF(O210="Basis",$K210-SUM(P$8:P209),IF(O210="Breedte",$K210-SUM(P$8:P209),IF(O209="Breedte",1-SUM(P$8:P209)," "))))</f>
        <v xml:space="preserve"> </v>
      </c>
      <c r="Q210" s="57" t="str">
        <f t="shared" si="85"/>
        <v/>
      </c>
      <c r="S210" s="12">
        <f t="shared" si="71"/>
        <v>8</v>
      </c>
      <c r="T210" s="18">
        <f t="shared" si="72"/>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3"/>
        <v>1</v>
      </c>
      <c r="Z210" s="12">
        <f t="shared" si="74"/>
        <v>1</v>
      </c>
      <c r="AA210" s="12">
        <f t="shared" si="75"/>
        <v>1</v>
      </c>
      <c r="AB210" s="12">
        <f t="shared" si="76"/>
        <v>1</v>
      </c>
      <c r="AD210" s="12">
        <f t="shared" si="77"/>
        <v>8</v>
      </c>
      <c r="AE210" s="18">
        <f t="shared" si="78"/>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c r="AK210" s="12">
        <f t="shared" si="80"/>
        <v>1</v>
      </c>
      <c r="AL210" s="12">
        <f t="shared" si="81"/>
        <v>1</v>
      </c>
      <c r="AM210" s="12">
        <f t="shared" si="82"/>
        <v>1</v>
      </c>
    </row>
    <row r="211" spans="1:39" ht="12" customHeight="1" x14ac:dyDescent="0.15">
      <c r="A211" s="5">
        <f t="shared" si="67"/>
        <v>0</v>
      </c>
      <c r="B211" s="5">
        <f t="shared" si="68"/>
        <v>0</v>
      </c>
      <c r="C211" s="14">
        <f t="shared" si="83"/>
        <v>7</v>
      </c>
      <c r="F211" s="253">
        <f>VLOOKUP(C211,Blad1!$A:$C,3,0)</f>
        <v>125</v>
      </c>
      <c r="G211" s="65" t="str">
        <f t="shared" si="84"/>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K211" s="1">
        <f>IF(C$4=0,0,(SUM(D$8:D211)/C$4))</f>
        <v>0</v>
      </c>
      <c r="L211" s="9" t="str">
        <f t="shared" si="69"/>
        <v xml:space="preserve"> </v>
      </c>
      <c r="N211" s="1" t="str">
        <f t="shared" si="70"/>
        <v xml:space="preserve"> </v>
      </c>
      <c r="P211" s="3" t="str">
        <f>IF(O211="Plus",$K211,IF(O211="Basis",$K211-SUM(P$8:P210),IF(O211="Breedte",$K211-SUM(P$8:P210),IF(O210="Breedte",1-SUM(P$8:P210)," "))))</f>
        <v xml:space="preserve"> </v>
      </c>
      <c r="Q211" s="57" t="str">
        <f t="shared" si="85"/>
        <v/>
      </c>
      <c r="S211" s="12">
        <f t="shared" si="71"/>
        <v>7</v>
      </c>
      <c r="T211" s="18">
        <f t="shared" si="72"/>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3"/>
        <v>1</v>
      </c>
      <c r="Z211" s="12">
        <f t="shared" si="74"/>
        <v>1</v>
      </c>
      <c r="AA211" s="12">
        <f t="shared" si="75"/>
        <v>1</v>
      </c>
      <c r="AB211" s="12">
        <f t="shared" si="76"/>
        <v>1</v>
      </c>
      <c r="AD211" s="12">
        <f t="shared" si="77"/>
        <v>7</v>
      </c>
      <c r="AE211" s="18">
        <f t="shared" si="78"/>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c r="AK211" s="12">
        <f t="shared" si="80"/>
        <v>1</v>
      </c>
      <c r="AL211" s="12">
        <f t="shared" si="81"/>
        <v>1</v>
      </c>
      <c r="AM211" s="12">
        <f t="shared" si="82"/>
        <v>1</v>
      </c>
    </row>
    <row r="212" spans="1:39" ht="12" customHeight="1" x14ac:dyDescent="0.15">
      <c r="A212" s="5">
        <f t="shared" si="67"/>
        <v>0</v>
      </c>
      <c r="B212" s="5">
        <f t="shared" si="68"/>
        <v>0</v>
      </c>
      <c r="C212" s="14">
        <f t="shared" si="83"/>
        <v>6</v>
      </c>
      <c r="F212" s="253">
        <f>VLOOKUP(C212,Blad1!$A:$C,3,0)</f>
        <v>125</v>
      </c>
      <c r="G212" s="65" t="str">
        <f t="shared" si="84"/>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K212" s="1">
        <f>IF(C$4=0,0,(SUM(D$8:D212)/C$4))</f>
        <v>0</v>
      </c>
      <c r="L212" s="9" t="str">
        <f t="shared" si="69"/>
        <v xml:space="preserve"> </v>
      </c>
      <c r="N212" s="1" t="str">
        <f t="shared" si="70"/>
        <v xml:space="preserve"> </v>
      </c>
      <c r="P212" s="3" t="str">
        <f>IF(O212="Plus",$K212,IF(O212="Basis",$K212-SUM(P$8:P211),IF(O212="Breedte",$K212-SUM(P$8:P211),IF(O211="Breedte",1-SUM(P$8:P211)," "))))</f>
        <v xml:space="preserve"> </v>
      </c>
      <c r="Q212" s="57" t="str">
        <f t="shared" si="85"/>
        <v/>
      </c>
      <c r="S212" s="12">
        <f t="shared" si="71"/>
        <v>6</v>
      </c>
      <c r="T212" s="18">
        <f t="shared" si="72"/>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3"/>
        <v>1</v>
      </c>
      <c r="Z212" s="12">
        <f t="shared" si="74"/>
        <v>1</v>
      </c>
      <c r="AA212" s="12">
        <f t="shared" si="75"/>
        <v>1</v>
      </c>
      <c r="AB212" s="12">
        <f t="shared" si="76"/>
        <v>1</v>
      </c>
      <c r="AD212" s="12">
        <f t="shared" si="77"/>
        <v>6</v>
      </c>
      <c r="AE212" s="18">
        <f t="shared" si="78"/>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c r="AK212" s="12">
        <f t="shared" si="80"/>
        <v>1</v>
      </c>
      <c r="AL212" s="12">
        <f t="shared" si="81"/>
        <v>1</v>
      </c>
      <c r="AM212" s="12">
        <f t="shared" si="82"/>
        <v>1</v>
      </c>
    </row>
    <row r="213" spans="1:39" ht="12" customHeight="1" x14ac:dyDescent="0.15">
      <c r="A213" s="5">
        <f t="shared" si="67"/>
        <v>0</v>
      </c>
      <c r="B213" s="5">
        <f t="shared" si="68"/>
        <v>0</v>
      </c>
      <c r="C213" s="14">
        <f t="shared" si="83"/>
        <v>5</v>
      </c>
      <c r="F213" s="253">
        <f>VLOOKUP(C213,Blad1!$A:$C,3,0)</f>
        <v>124</v>
      </c>
      <c r="G213" s="65"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K213" s="1">
        <f>IF(C$4=0,0,(SUM(D$8:D213)/C$4))</f>
        <v>0</v>
      </c>
      <c r="L213" s="9" t="str">
        <f t="shared" si="69"/>
        <v xml:space="preserve"> </v>
      </c>
      <c r="N213" s="1" t="str">
        <f t="shared" si="70"/>
        <v xml:space="preserve"> </v>
      </c>
      <c r="P213" s="3" t="str">
        <f>IF(O213="Plus",$K213,IF(O213="Basis",$K213-SUM(P$8:P212),IF(O213="Breedte",$K213-SUM(P$8:P212),IF(O212="Breedte",1-SUM(P$8:P212)," "))))</f>
        <v xml:space="preserve"> </v>
      </c>
      <c r="Q213" s="57" t="str">
        <f t="shared" si="85"/>
        <v/>
      </c>
      <c r="S213" s="12">
        <f t="shared" si="71"/>
        <v>5</v>
      </c>
      <c r="T213" s="18">
        <f t="shared" si="72"/>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3"/>
        <v>1</v>
      </c>
      <c r="Z213" s="12">
        <f t="shared" si="74"/>
        <v>1</v>
      </c>
      <c r="AA213" s="12">
        <f t="shared" si="75"/>
        <v>1</v>
      </c>
      <c r="AB213" s="12">
        <f t="shared" si="76"/>
        <v>1</v>
      </c>
      <c r="AD213" s="12">
        <f t="shared" si="77"/>
        <v>5</v>
      </c>
      <c r="AE213" s="18">
        <f t="shared" si="78"/>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c r="AK213" s="12">
        <f t="shared" si="80"/>
        <v>1</v>
      </c>
      <c r="AL213" s="12">
        <f t="shared" si="81"/>
        <v>1</v>
      </c>
      <c r="AM213" s="12">
        <f t="shared" si="82"/>
        <v>1</v>
      </c>
    </row>
    <row r="214" spans="1:39" ht="12" customHeight="1" x14ac:dyDescent="0.15">
      <c r="A214" s="5">
        <f t="shared" si="67"/>
        <v>0</v>
      </c>
      <c r="B214" s="5">
        <f t="shared" si="68"/>
        <v>0</v>
      </c>
      <c r="C214" s="14">
        <f t="shared" si="83"/>
        <v>4</v>
      </c>
      <c r="F214" s="253">
        <f>VLOOKUP(C214,Blad1!$A:$C,3,0)</f>
        <v>123</v>
      </c>
      <c r="G214" s="65"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K214" s="1">
        <f>IF(C$4=0,0,(SUM(D$8:D214)/C$4))</f>
        <v>0</v>
      </c>
      <c r="L214" s="9" t="str">
        <f t="shared" si="69"/>
        <v xml:space="preserve"> </v>
      </c>
      <c r="N214" s="1" t="str">
        <f t="shared" si="70"/>
        <v xml:space="preserve"> </v>
      </c>
      <c r="P214" s="3" t="str">
        <f>IF(O214="Plus",$K214,IF(O214="Basis",$K214-SUM(P$8:P213),IF(O214="Breedte",$K214-SUM(P$8:P213),IF(O213="Breedte",1-SUM(P$8:P213)," "))))</f>
        <v xml:space="preserve"> </v>
      </c>
      <c r="Q214" s="57" t="str">
        <f t="shared" si="85"/>
        <v/>
      </c>
      <c r="S214" s="12">
        <f t="shared" si="71"/>
        <v>4</v>
      </c>
      <c r="T214" s="18">
        <f t="shared" si="72"/>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3"/>
        <v>1</v>
      </c>
      <c r="Z214" s="12">
        <f t="shared" si="74"/>
        <v>1</v>
      </c>
      <c r="AA214" s="12">
        <f t="shared" si="75"/>
        <v>1</v>
      </c>
      <c r="AB214" s="12">
        <f t="shared" si="76"/>
        <v>1</v>
      </c>
      <c r="AD214" s="12">
        <f t="shared" si="77"/>
        <v>4</v>
      </c>
      <c r="AE214" s="18">
        <f t="shared" si="78"/>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c r="AK214" s="12">
        <f t="shared" si="80"/>
        <v>1</v>
      </c>
      <c r="AL214" s="12">
        <f t="shared" si="81"/>
        <v>1</v>
      </c>
      <c r="AM214" s="12">
        <f t="shared" si="82"/>
        <v>1</v>
      </c>
    </row>
    <row r="215" spans="1:39" ht="12" customHeight="1" x14ac:dyDescent="0.15">
      <c r="A215" s="5">
        <f t="shared" si="67"/>
        <v>0</v>
      </c>
      <c r="B215" s="5">
        <f t="shared" si="68"/>
        <v>0</v>
      </c>
      <c r="C215" s="14">
        <f t="shared" si="83"/>
        <v>3</v>
      </c>
      <c r="F215" s="253">
        <f>VLOOKUP(C215,Blad1!$A:$C,3,0)</f>
        <v>123</v>
      </c>
      <c r="G215" s="65"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K215" s="1">
        <f>IF(C$4=0,0,(SUM(D$8:D215)/C$4))</f>
        <v>0</v>
      </c>
      <c r="L215" s="9" t="str">
        <f t="shared" si="69"/>
        <v xml:space="preserve"> </v>
      </c>
      <c r="N215" s="1" t="str">
        <f t="shared" si="70"/>
        <v xml:space="preserve"> </v>
      </c>
      <c r="P215" s="3" t="str">
        <f>IF(O215="Plus",$K215,IF(O215="Basis",$K215-SUM(P$8:P214),IF(O215="Breedte",$K215-SUM(P$8:P214),IF(O214="Breedte",1-SUM(P$8:P214)," "))))</f>
        <v xml:space="preserve"> </v>
      </c>
      <c r="Q215" s="57" t="str">
        <f t="shared" si="85"/>
        <v/>
      </c>
      <c r="S215" s="12">
        <f t="shared" si="71"/>
        <v>3</v>
      </c>
      <c r="T215" s="18">
        <f t="shared" si="72"/>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3"/>
        <v>1</v>
      </c>
      <c r="Z215" s="12">
        <f t="shared" si="74"/>
        <v>1</v>
      </c>
      <c r="AA215" s="12">
        <f t="shared" si="75"/>
        <v>1</v>
      </c>
      <c r="AB215" s="12">
        <f t="shared" si="76"/>
        <v>1</v>
      </c>
      <c r="AD215" s="12">
        <f t="shared" si="77"/>
        <v>3</v>
      </c>
      <c r="AE215" s="18">
        <f t="shared" si="78"/>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c r="AK215" s="12">
        <f t="shared" si="80"/>
        <v>1</v>
      </c>
      <c r="AL215" s="12">
        <f t="shared" si="81"/>
        <v>1</v>
      </c>
      <c r="AM215" s="12">
        <f t="shared" si="82"/>
        <v>1</v>
      </c>
    </row>
    <row r="216" spans="1:39" ht="12" customHeight="1" x14ac:dyDescent="0.15">
      <c r="A216" s="5">
        <f t="shared" si="67"/>
        <v>0</v>
      </c>
      <c r="B216" s="5">
        <f t="shared" si="68"/>
        <v>0</v>
      </c>
      <c r="C216" s="14">
        <f t="shared" si="83"/>
        <v>2</v>
      </c>
      <c r="F216" s="253">
        <f>VLOOKUP(C216,Blad1!$A:$C,3,0)</f>
        <v>122</v>
      </c>
      <c r="G216" s="65"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K216" s="1">
        <f>IF(C$4=0,0,(SUM(D$8:D216)/C$4))</f>
        <v>0</v>
      </c>
      <c r="L216" s="9" t="str">
        <f t="shared" si="69"/>
        <v xml:space="preserve"> </v>
      </c>
      <c r="N216" s="1" t="str">
        <f t="shared" si="70"/>
        <v xml:space="preserve"> </v>
      </c>
      <c r="P216" s="3" t="str">
        <f>IF(O216="Plus",$K216,IF(O216="Basis",$K216-SUM(P$8:P215),IF(O216="Breedte",$K216-SUM(P$8:P215),IF(O215="Breedte",1-SUM(P$8:P215)," "))))</f>
        <v xml:space="preserve"> </v>
      </c>
      <c r="Q216" s="57" t="str">
        <f t="shared" si="85"/>
        <v/>
      </c>
      <c r="S216" s="12">
        <f t="shared" si="71"/>
        <v>2</v>
      </c>
      <c r="T216" s="18">
        <f t="shared" si="72"/>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3"/>
        <v>1</v>
      </c>
      <c r="Z216" s="12">
        <f t="shared" si="74"/>
        <v>1</v>
      </c>
      <c r="AA216" s="12">
        <f t="shared" si="75"/>
        <v>1</v>
      </c>
      <c r="AB216" s="12">
        <f t="shared" si="76"/>
        <v>1</v>
      </c>
      <c r="AD216" s="12">
        <f t="shared" si="77"/>
        <v>2</v>
      </c>
      <c r="AE216" s="18">
        <f t="shared" si="78"/>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c r="AK216" s="12">
        <f t="shared" si="80"/>
        <v>1</v>
      </c>
      <c r="AL216" s="12">
        <f t="shared" si="81"/>
        <v>1</v>
      </c>
      <c r="AM216" s="12">
        <f t="shared" si="82"/>
        <v>1</v>
      </c>
    </row>
    <row r="217" spans="1:39" ht="12" customHeight="1" x14ac:dyDescent="0.15">
      <c r="A217" s="5">
        <f t="shared" si="67"/>
        <v>0</v>
      </c>
      <c r="B217" s="5">
        <f t="shared" si="68"/>
        <v>0</v>
      </c>
      <c r="C217" s="14">
        <f t="shared" si="83"/>
        <v>1</v>
      </c>
      <c r="F217" s="253">
        <f>VLOOKUP(C217,Blad1!$A:$C,3,0)</f>
        <v>122</v>
      </c>
      <c r="G217" s="65"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1">
        <f>IF(C$4=0,0,(SUM(D$8:D217)/C$4))</f>
        <v>0</v>
      </c>
      <c r="L217" s="9" t="str">
        <f t="shared" si="69"/>
        <v xml:space="preserve"> </v>
      </c>
      <c r="N217" s="1" t="str">
        <f t="shared" si="70"/>
        <v xml:space="preserve"> </v>
      </c>
      <c r="P217" s="3" t="str">
        <f>IF(O217="Plus",$K217,IF(O217="Basis",$K217-SUM(P$8:P216),IF(O217="Breedte",$K217-SUM(P$8:P216),IF(O216="Breedte",1-SUM(P$8:P216)," "))))</f>
        <v xml:space="preserve"> </v>
      </c>
      <c r="Q217" s="57" t="str">
        <f t="shared" si="85"/>
        <v/>
      </c>
      <c r="S217" s="12">
        <f t="shared" si="71"/>
        <v>1</v>
      </c>
      <c r="T217" s="18">
        <f t="shared" si="72"/>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3"/>
        <v>1</v>
      </c>
      <c r="Z217" s="12">
        <f t="shared" si="74"/>
        <v>1</v>
      </c>
      <c r="AA217" s="12">
        <f t="shared" si="75"/>
        <v>1</v>
      </c>
      <c r="AB217" s="12">
        <f t="shared" si="76"/>
        <v>1</v>
      </c>
      <c r="AD217" s="12">
        <f t="shared" si="77"/>
        <v>1</v>
      </c>
      <c r="AE217" s="18">
        <f t="shared" si="78"/>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c r="AK217" s="12">
        <f t="shared" si="80"/>
        <v>1</v>
      </c>
      <c r="AL217" s="12">
        <f t="shared" si="81"/>
        <v>1</v>
      </c>
      <c r="AM217" s="12">
        <f t="shared" si="82"/>
        <v>1</v>
      </c>
    </row>
    <row r="218" spans="1:39" ht="12" customHeight="1" x14ac:dyDescent="0.15">
      <c r="A218" s="5">
        <f t="shared" si="67"/>
        <v>0</v>
      </c>
      <c r="B218" s="5">
        <f t="shared" si="68"/>
        <v>0</v>
      </c>
      <c r="C218" s="14">
        <f t="shared" si="83"/>
        <v>0</v>
      </c>
      <c r="F218" s="253">
        <f>VLOOKUP(C218,Blad1!$A:$C,3,0)</f>
        <v>121</v>
      </c>
      <c r="G218" s="65" t="str">
        <f t="shared" si="84"/>
        <v/>
      </c>
      <c r="H218" s="4" t="str">
        <f>IF(G218="I",$K218,IF(G218="II",$K218-SUM(H$8:H217),IF(G218="III",$K218-SUM(H$8:H217),IF(G218="IV",$K218-SUM(H$8:H217),IF(G218="V",1-SUM(H$8:H217)," ")))))</f>
        <v xml:space="preserve"> </v>
      </c>
      <c r="I218" s="54"/>
      <c r="K218" s="1">
        <f>IF(C$4=0,0,(SUM(D$8:D218)/C$4))</f>
        <v>0</v>
      </c>
      <c r="L218" s="9" t="str">
        <f t="shared" si="69"/>
        <v xml:space="preserve"> </v>
      </c>
      <c r="N218" s="1" t="str">
        <f t="shared" si="70"/>
        <v xml:space="preserve"> </v>
      </c>
      <c r="P218" s="3" t="str">
        <f>IF(O218="Plus",$K218,IF(O218="Basis",$K218-SUM(P$8:P217),IF(O218="Breedte",$K218-SUM(P$8:P217),IF(O217="Breedte",1-SUM(P$8:P217)," "))))</f>
        <v xml:space="preserve"> </v>
      </c>
      <c r="Q218" s="57" t="str">
        <f t="shared" si="85"/>
        <v/>
      </c>
      <c r="S218" s="12">
        <f t="shared" si="71"/>
        <v>0</v>
      </c>
      <c r="T218" s="18">
        <f t="shared" si="72"/>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3"/>
        <v>1</v>
      </c>
      <c r="Z218" s="12">
        <f t="shared" si="74"/>
        <v>1</v>
      </c>
      <c r="AA218" s="12">
        <f t="shared" si="75"/>
        <v>1</v>
      </c>
      <c r="AB218" s="12">
        <f t="shared" si="76"/>
        <v>1</v>
      </c>
      <c r="AD218" s="12">
        <f t="shared" si="77"/>
        <v>0</v>
      </c>
      <c r="AE218" s="18">
        <f t="shared" si="78"/>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c r="AK218" s="12">
        <f t="shared" si="80"/>
        <v>1</v>
      </c>
      <c r="AL218" s="12">
        <f t="shared" si="81"/>
        <v>1</v>
      </c>
      <c r="AM218" s="12">
        <f t="shared" si="82"/>
        <v>1</v>
      </c>
    </row>
    <row r="219" spans="1:39" ht="12" customHeight="1" x14ac:dyDescent="0.15">
      <c r="A219" s="5">
        <f t="shared" si="67"/>
        <v>0</v>
      </c>
      <c r="B219" s="5">
        <f t="shared" si="68"/>
        <v>0</v>
      </c>
      <c r="C219" s="14">
        <f t="shared" si="83"/>
        <v>-1</v>
      </c>
      <c r="F219" s="253">
        <f>VLOOKUP(C219,Blad1!$A:$C,3,0)</f>
        <v>0</v>
      </c>
      <c r="G219" s="65" t="str">
        <f t="shared" si="84"/>
        <v/>
      </c>
      <c r="H219" s="4" t="str">
        <f>IF(G219="I",$K219,IF(G219="II",$K219-SUM(H$8:H218),IF(G219="III",$K219-SUM(H$8:H218),IF(G219="IV",$K219-SUM(H$8:H218),IF(G219="V",1-SUM(H$8:H218)," ")))))</f>
        <v xml:space="preserve"> </v>
      </c>
      <c r="I219" s="54"/>
      <c r="K219" s="1">
        <f>IF(C$4=0,0,(SUM(D$8:D219)/C$4))</f>
        <v>0</v>
      </c>
      <c r="L219" s="9" t="str">
        <f t="shared" si="69"/>
        <v xml:space="preserve"> </v>
      </c>
      <c r="N219" s="1" t="str">
        <f t="shared" si="70"/>
        <v xml:space="preserve"> </v>
      </c>
      <c r="P219" s="3" t="str">
        <f>IF(O219="Plus",$K219,IF(O219="Basis",$K219-SUM(P$8:P218),IF(O219="Breedte",$K219-SUM(P$8:P218),IF(O218="Breedte",1-SUM(P$8:P218)," "))))</f>
        <v xml:space="preserve"> </v>
      </c>
      <c r="Q219" s="57" t="str">
        <f t="shared" si="85"/>
        <v/>
      </c>
      <c r="S219" s="12">
        <f t="shared" si="71"/>
        <v>-1</v>
      </c>
      <c r="T219" s="18">
        <f t="shared" si="72"/>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3"/>
        <v>1</v>
      </c>
      <c r="Z219" s="12">
        <f t="shared" si="74"/>
        <v>1</v>
      </c>
      <c r="AA219" s="12">
        <f t="shared" si="75"/>
        <v>1</v>
      </c>
      <c r="AB219" s="12">
        <f t="shared" si="76"/>
        <v>1</v>
      </c>
      <c r="AD219" s="12">
        <f t="shared" si="77"/>
        <v>-1</v>
      </c>
      <c r="AE219" s="18">
        <f t="shared" si="78"/>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c r="AK219" s="12">
        <f t="shared" si="80"/>
        <v>1</v>
      </c>
      <c r="AL219" s="12">
        <f t="shared" si="81"/>
        <v>1</v>
      </c>
      <c r="AM219" s="12">
        <f t="shared" si="82"/>
        <v>1</v>
      </c>
    </row>
    <row r="220" spans="1:39" ht="12" customHeight="1" x14ac:dyDescent="0.15">
      <c r="A220" s="5">
        <f t="shared" si="67"/>
        <v>0</v>
      </c>
      <c r="B220" s="5">
        <f t="shared" si="68"/>
        <v>0</v>
      </c>
      <c r="C220" s="14">
        <f t="shared" si="83"/>
        <v>-2</v>
      </c>
      <c r="F220" s="253">
        <f>VLOOKUP(C220,Blad1!$A:$C,3,0)</f>
        <v>0</v>
      </c>
      <c r="G220" s="65" t="str">
        <f t="shared" si="84"/>
        <v/>
      </c>
      <c r="H220" s="4" t="str">
        <f>IF(G220="I",$K220,IF(G220="II",$K220-SUM(H$8:H219),IF(G220="III",$K220-SUM(H$8:H219),IF(G220="IV",$K220-SUM(H$8:H219),IF(G220="V",1-SUM(H$8:H219)," ")))))</f>
        <v xml:space="preserve"> </v>
      </c>
      <c r="I220" s="54"/>
      <c r="K220" s="1">
        <f>IF(C$4=0,0,(SUM(D$8:D220)/C$4))</f>
        <v>0</v>
      </c>
      <c r="L220" s="9" t="str">
        <f t="shared" si="69"/>
        <v xml:space="preserve"> </v>
      </c>
      <c r="N220" s="1" t="str">
        <f t="shared" si="70"/>
        <v xml:space="preserve"> </v>
      </c>
      <c r="P220" s="3" t="str">
        <f>IF(O220="Plus",$K220,IF(O220="Basis",$K220-SUM(P$8:P219),IF(O220="Breedte",$K220-SUM(P$8:P219),IF(O219="Breedte",1-SUM(P$8:P219)," "))))</f>
        <v xml:space="preserve"> </v>
      </c>
      <c r="Q220" s="57" t="str">
        <f t="shared" si="85"/>
        <v/>
      </c>
      <c r="S220" s="12">
        <f t="shared" si="71"/>
        <v>-2</v>
      </c>
      <c r="T220" s="18">
        <f t="shared" si="72"/>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3"/>
        <v>1</v>
      </c>
      <c r="Z220" s="12">
        <f t="shared" si="74"/>
        <v>1</v>
      </c>
      <c r="AA220" s="12">
        <f t="shared" si="75"/>
        <v>1</v>
      </c>
      <c r="AB220" s="12">
        <f t="shared" si="76"/>
        <v>1</v>
      </c>
      <c r="AD220" s="12">
        <f t="shared" si="77"/>
        <v>-2</v>
      </c>
      <c r="AE220" s="18">
        <f t="shared" si="78"/>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c r="AK220" s="12">
        <f t="shared" si="80"/>
        <v>1</v>
      </c>
      <c r="AL220" s="12">
        <f t="shared" si="81"/>
        <v>1</v>
      </c>
      <c r="AM220" s="12">
        <f t="shared" si="82"/>
        <v>1</v>
      </c>
    </row>
    <row r="221" spans="1:39" ht="12" customHeight="1" x14ac:dyDescent="0.15">
      <c r="A221" s="5">
        <f t="shared" si="67"/>
        <v>0</v>
      </c>
      <c r="B221" s="5">
        <f t="shared" si="68"/>
        <v>0</v>
      </c>
      <c r="C221" s="14">
        <f t="shared" si="83"/>
        <v>-3</v>
      </c>
      <c r="F221" s="253">
        <f>VLOOKUP(C221,Blad1!$A:$C,3,0)</f>
        <v>0</v>
      </c>
      <c r="G221" s="65" t="str">
        <f t="shared" si="84"/>
        <v/>
      </c>
      <c r="H221" s="4" t="str">
        <f>IF(G221="I",$K221,IF(G221="II",$K221-SUM(H$8:H220),IF(G221="III",$K221-SUM(H$8:H220),IF(G221="IV",$K221-SUM(H$8:H220),IF(G221="V",1-SUM(H$8:H220)," ")))))</f>
        <v xml:space="preserve"> </v>
      </c>
      <c r="I221" s="54"/>
      <c r="K221" s="1">
        <f>IF(C$4=0,0,(SUM(D$8:D221)/C$4))</f>
        <v>0</v>
      </c>
      <c r="L221" s="9" t="str">
        <f t="shared" si="69"/>
        <v xml:space="preserve"> </v>
      </c>
      <c r="N221" s="1" t="str">
        <f t="shared" si="70"/>
        <v xml:space="preserve"> </v>
      </c>
      <c r="P221" s="3" t="str">
        <f>IF(O221="Plus",$K221,IF(O221="Basis",$K221-SUM(P$8:P220),IF(O221="Breedte",$K221-SUM(P$8:P220),IF(O220="Breedte",1-SUM(P$8:P220)," "))))</f>
        <v xml:space="preserve"> </v>
      </c>
      <c r="Q221" s="57" t="str">
        <f t="shared" si="85"/>
        <v/>
      </c>
      <c r="S221" s="12">
        <f t="shared" si="71"/>
        <v>-3</v>
      </c>
      <c r="T221" s="18">
        <f t="shared" si="72"/>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3"/>
        <v>1</v>
      </c>
      <c r="Z221" s="12">
        <f t="shared" si="74"/>
        <v>1</v>
      </c>
      <c r="AA221" s="12">
        <f t="shared" si="75"/>
        <v>1</v>
      </c>
      <c r="AB221" s="12">
        <f t="shared" si="76"/>
        <v>1</v>
      </c>
      <c r="AD221" s="12">
        <f t="shared" si="77"/>
        <v>-3</v>
      </c>
      <c r="AE221" s="18">
        <f t="shared" si="78"/>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c r="AK221" s="12">
        <f t="shared" si="80"/>
        <v>1</v>
      </c>
      <c r="AL221" s="12">
        <f t="shared" si="81"/>
        <v>1</v>
      </c>
      <c r="AM221" s="12">
        <f t="shared" si="82"/>
        <v>1</v>
      </c>
    </row>
    <row r="222" spans="1:39" ht="12" customHeight="1" x14ac:dyDescent="0.15">
      <c r="A222" s="5">
        <f t="shared" si="67"/>
        <v>0</v>
      </c>
      <c r="B222" s="5">
        <f t="shared" si="68"/>
        <v>0</v>
      </c>
      <c r="C222" s="14">
        <f t="shared" si="83"/>
        <v>-4</v>
      </c>
      <c r="F222" s="253">
        <f>VLOOKUP(C222,Blad1!$A:$C,3,0)</f>
        <v>0</v>
      </c>
      <c r="G222" s="65" t="str">
        <f t="shared" si="84"/>
        <v/>
      </c>
      <c r="H222" s="4" t="str">
        <f>IF(G222="I",$K222,IF(G222="II",$K222-SUM(H$8:H221),IF(G222="III",$K222-SUM(H$8:H221),IF(G222="IV",$K222-SUM(H$8:H221),IF(G222="V",1-SUM(H$8:H221)," ")))))</f>
        <v xml:space="preserve"> </v>
      </c>
      <c r="I222" s="54"/>
      <c r="K222" s="1">
        <f>IF(C$4=0,0,(SUM(D$8:D222)/C$4))</f>
        <v>0</v>
      </c>
      <c r="L222" s="9" t="str">
        <f t="shared" si="69"/>
        <v xml:space="preserve"> </v>
      </c>
      <c r="N222" s="1" t="str">
        <f t="shared" si="70"/>
        <v xml:space="preserve"> </v>
      </c>
      <c r="P222" s="3" t="str">
        <f>IF(O222="Plus",$K222,IF(O222="Basis",$K222-SUM(P$8:P221),IF(O222="Breedte",$K222-SUM(P$8:P221),IF(O221="Breedte",1-SUM(P$8:P221)," "))))</f>
        <v xml:space="preserve"> </v>
      </c>
      <c r="Q222" s="57" t="str">
        <f t="shared" si="85"/>
        <v/>
      </c>
      <c r="S222" s="12">
        <f t="shared" si="71"/>
        <v>-4</v>
      </c>
      <c r="T222" s="18">
        <f t="shared" si="72"/>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3"/>
        <v>1</v>
      </c>
      <c r="Z222" s="12">
        <f t="shared" si="74"/>
        <v>1</v>
      </c>
      <c r="AA222" s="12">
        <f t="shared" si="75"/>
        <v>1</v>
      </c>
      <c r="AB222" s="12">
        <f t="shared" si="76"/>
        <v>1</v>
      </c>
      <c r="AD222" s="12">
        <f t="shared" si="77"/>
        <v>-4</v>
      </c>
      <c r="AE222" s="18">
        <f t="shared" si="78"/>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c r="AK222" s="12">
        <f t="shared" si="80"/>
        <v>1</v>
      </c>
      <c r="AL222" s="12">
        <f t="shared" si="81"/>
        <v>1</v>
      </c>
      <c r="AM222" s="12">
        <f t="shared" si="82"/>
        <v>1</v>
      </c>
    </row>
    <row r="223" spans="1:39" ht="12" customHeight="1" x14ac:dyDescent="0.15">
      <c r="A223" s="5">
        <f t="shared" si="67"/>
        <v>0</v>
      </c>
      <c r="B223" s="5">
        <f t="shared" si="68"/>
        <v>0</v>
      </c>
      <c r="C223" s="14">
        <f t="shared" si="83"/>
        <v>-5</v>
      </c>
      <c r="F223" s="253">
        <f>VLOOKUP(C223,Blad1!$A:$C,3,0)</f>
        <v>0</v>
      </c>
      <c r="G223" s="65" t="str">
        <f t="shared" si="84"/>
        <v/>
      </c>
      <c r="H223" s="4" t="str">
        <f>IF(G223="I",$K223,IF(G223="II",$K223-SUM(H$8:H222),IF(G223="III",$K223-SUM(H$8:H222),IF(G223="IV",$K223-SUM(H$8:H222),IF(G223="V",1-SUM(H$8:H222)," ")))))</f>
        <v xml:space="preserve"> </v>
      </c>
      <c r="I223" s="54"/>
      <c r="K223" s="1">
        <f>IF(C$4=0,0,(SUM(D$8:D223)/C$4))</f>
        <v>0</v>
      </c>
      <c r="L223" s="9" t="str">
        <f t="shared" si="69"/>
        <v xml:space="preserve"> </v>
      </c>
      <c r="N223" s="1" t="str">
        <f t="shared" si="70"/>
        <v xml:space="preserve"> </v>
      </c>
      <c r="P223" s="3" t="str">
        <f>IF(O223="Plus",$K223,IF(O223="Basis",$K223-SUM(P$8:P222),IF(O223="Breedte",$K223-SUM(P$8:P222),IF(O222="Breedte",1-SUM(P$8:P222)," "))))</f>
        <v xml:space="preserve"> </v>
      </c>
      <c r="Q223" s="57" t="str">
        <f t="shared" si="85"/>
        <v/>
      </c>
      <c r="S223" s="12">
        <f t="shared" si="71"/>
        <v>-5</v>
      </c>
      <c r="T223" s="18">
        <f t="shared" si="72"/>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3"/>
        <v>1</v>
      </c>
      <c r="Z223" s="12">
        <f t="shared" si="74"/>
        <v>1</v>
      </c>
      <c r="AA223" s="12">
        <f t="shared" si="75"/>
        <v>1</v>
      </c>
      <c r="AB223" s="12">
        <f t="shared" si="76"/>
        <v>1</v>
      </c>
      <c r="AD223" s="12">
        <f t="shared" si="77"/>
        <v>-5</v>
      </c>
      <c r="AE223" s="18">
        <f t="shared" si="78"/>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c r="AK223" s="12">
        <f t="shared" si="80"/>
        <v>1</v>
      </c>
      <c r="AL223" s="12">
        <f t="shared" si="81"/>
        <v>1</v>
      </c>
      <c r="AM223" s="12">
        <f t="shared" si="82"/>
        <v>1</v>
      </c>
    </row>
    <row r="224" spans="1:39" ht="12" customHeight="1" x14ac:dyDescent="0.15">
      <c r="A224" s="5">
        <f t="shared" si="67"/>
        <v>0</v>
      </c>
      <c r="B224" s="5">
        <f t="shared" si="68"/>
        <v>0</v>
      </c>
      <c r="C224" s="14">
        <f t="shared" si="83"/>
        <v>-6</v>
      </c>
      <c r="F224" s="253">
        <f>VLOOKUP(C224,Blad1!$A:$C,3,0)</f>
        <v>0</v>
      </c>
      <c r="G224" s="65" t="str">
        <f t="shared" si="84"/>
        <v/>
      </c>
      <c r="H224" s="4" t="str">
        <f>IF(G224="I",$K224,IF(G224="II",$K224-SUM(H$8:H223),IF(G224="III",$K224-SUM(H$8:H223),IF(G224="IV",$K224-SUM(H$8:H223),IF(G224="V",1-SUM(H$8:H223)," ")))))</f>
        <v xml:space="preserve"> </v>
      </c>
      <c r="I224" s="54"/>
      <c r="K224" s="1">
        <f>IF(C$4=0,0,(SUM(D$8:D224)/C$4))</f>
        <v>0</v>
      </c>
      <c r="L224" s="9" t="str">
        <f t="shared" si="69"/>
        <v xml:space="preserve"> </v>
      </c>
      <c r="N224" s="1" t="str">
        <f t="shared" si="70"/>
        <v xml:space="preserve"> </v>
      </c>
      <c r="P224" s="3" t="str">
        <f>IF(O224="Plus",$K224,IF(O224="Basis",$K224-SUM(P$8:P223),IF(O224="Breedte",$K224-SUM(P$8:P223),IF(O223="Breedte",1-SUM(P$8:P223)," "))))</f>
        <v xml:space="preserve"> </v>
      </c>
      <c r="Q224" s="57" t="str">
        <f t="shared" si="85"/>
        <v/>
      </c>
      <c r="S224" s="12">
        <f t="shared" si="71"/>
        <v>-6</v>
      </c>
      <c r="T224" s="18">
        <f t="shared" si="72"/>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3"/>
        <v>1</v>
      </c>
      <c r="Z224" s="12">
        <f t="shared" si="74"/>
        <v>1</v>
      </c>
      <c r="AA224" s="12">
        <f t="shared" si="75"/>
        <v>1</v>
      </c>
      <c r="AB224" s="12">
        <f t="shared" si="76"/>
        <v>1</v>
      </c>
      <c r="AD224" s="12">
        <f t="shared" si="77"/>
        <v>-6</v>
      </c>
      <c r="AE224" s="18">
        <f t="shared" si="78"/>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c r="AK224" s="12">
        <f t="shared" si="80"/>
        <v>1</v>
      </c>
      <c r="AL224" s="12">
        <f t="shared" si="81"/>
        <v>1</v>
      </c>
      <c r="AM224" s="12">
        <f t="shared" si="82"/>
        <v>1</v>
      </c>
    </row>
    <row r="225" spans="1:39" ht="12" customHeight="1" x14ac:dyDescent="0.15">
      <c r="A225" s="5">
        <f t="shared" si="67"/>
        <v>0</v>
      </c>
      <c r="B225" s="5">
        <f t="shared" si="68"/>
        <v>0</v>
      </c>
      <c r="C225" s="14">
        <f t="shared" si="83"/>
        <v>-7</v>
      </c>
      <c r="F225" s="253">
        <f>VLOOKUP(C225,Blad1!$A:$C,3,0)</f>
        <v>0</v>
      </c>
      <c r="G225" s="65" t="str">
        <f t="shared" si="84"/>
        <v/>
      </c>
      <c r="H225" s="4" t="str">
        <f>IF(G225="I",$K225,IF(G225="II",$K225-SUM(H$8:H224),IF(G225="III",$K225-SUM(H$8:H224),IF(G225="IV",$K225-SUM(H$8:H224),IF(G225="V",1-SUM(H$8:H224)," ")))))</f>
        <v xml:space="preserve"> </v>
      </c>
      <c r="I225" s="54"/>
      <c r="K225" s="1">
        <f>IF(C$4=0,0,(SUM(D$8:D225)/C$4))</f>
        <v>0</v>
      </c>
      <c r="L225" s="9" t="str">
        <f t="shared" si="69"/>
        <v xml:space="preserve"> </v>
      </c>
      <c r="N225" s="1" t="str">
        <f t="shared" si="70"/>
        <v xml:space="preserve"> </v>
      </c>
      <c r="P225" s="3" t="str">
        <f>IF(O225="Plus",$K225,IF(O225="Basis",$K225-SUM(P$8:P224),IF(O225="Breedte",$K225-SUM(P$8:P224),IF(O224="Breedte",1-SUM(P$8:P224)," "))))</f>
        <v xml:space="preserve"> </v>
      </c>
      <c r="Q225" s="57" t="str">
        <f t="shared" si="85"/>
        <v/>
      </c>
      <c r="S225" s="12">
        <f t="shared" si="71"/>
        <v>-7</v>
      </c>
      <c r="T225" s="18">
        <f t="shared" si="72"/>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3"/>
        <v>1</v>
      </c>
      <c r="Z225" s="12">
        <f t="shared" si="74"/>
        <v>1</v>
      </c>
      <c r="AA225" s="12">
        <f t="shared" si="75"/>
        <v>1</v>
      </c>
      <c r="AB225" s="12">
        <f t="shared" si="76"/>
        <v>1</v>
      </c>
      <c r="AD225" s="12">
        <f t="shared" si="77"/>
        <v>-7</v>
      </c>
      <c r="AE225" s="18">
        <f t="shared" si="78"/>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c r="AK225" s="12">
        <f t="shared" si="80"/>
        <v>1</v>
      </c>
      <c r="AL225" s="12">
        <f t="shared" si="81"/>
        <v>1</v>
      </c>
      <c r="AM225" s="12">
        <f t="shared" si="82"/>
        <v>1</v>
      </c>
    </row>
    <row r="226" spans="1:39" ht="12" customHeight="1" x14ac:dyDescent="0.15">
      <c r="A226" s="5">
        <f t="shared" si="67"/>
        <v>0</v>
      </c>
      <c r="B226" s="5">
        <f t="shared" si="68"/>
        <v>0</v>
      </c>
      <c r="C226" s="14">
        <f t="shared" si="83"/>
        <v>-8</v>
      </c>
      <c r="F226" s="253">
        <f>VLOOKUP(C226,Blad1!$A:$C,3,0)</f>
        <v>0</v>
      </c>
      <c r="G226" s="65" t="str">
        <f t="shared" si="84"/>
        <v/>
      </c>
      <c r="H226" s="4" t="str">
        <f>IF(G226="I",$K226,IF(G226="II",$K226-SUM(H$8:H225),IF(G226="III",$K226-SUM(H$8:H225),IF(G226="IV",$K226-SUM(H$8:H225),IF(G226="V",1-SUM(H$8:H225)," ")))))</f>
        <v xml:space="preserve"> </v>
      </c>
      <c r="I226" s="54"/>
      <c r="K226" s="1">
        <f>IF(C$4=0,0,(SUM(D$8:D226)/C$4))</f>
        <v>0</v>
      </c>
      <c r="L226" s="9" t="str">
        <f t="shared" si="69"/>
        <v xml:space="preserve"> </v>
      </c>
      <c r="N226" s="1" t="str">
        <f t="shared" si="70"/>
        <v xml:space="preserve"> </v>
      </c>
      <c r="P226" s="3" t="str">
        <f>IF(O226="Plus",$K226,IF(O226="Basis",$K226-SUM(P$8:P225),IF(O226="Breedte",$K226-SUM(P$8:P225),IF(O225="Breedte",1-SUM(P$8:P225)," "))))</f>
        <v xml:space="preserve"> </v>
      </c>
      <c r="Q226" s="57" t="str">
        <f t="shared" si="85"/>
        <v/>
      </c>
      <c r="S226" s="12">
        <f t="shared" si="71"/>
        <v>-8</v>
      </c>
      <c r="T226" s="18">
        <f t="shared" si="72"/>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3"/>
        <v>1</v>
      </c>
      <c r="Z226" s="12">
        <f t="shared" si="74"/>
        <v>1</v>
      </c>
      <c r="AA226" s="12">
        <f t="shared" si="75"/>
        <v>1</v>
      </c>
      <c r="AB226" s="12">
        <f t="shared" si="76"/>
        <v>1</v>
      </c>
      <c r="AD226" s="12">
        <f t="shared" si="77"/>
        <v>-8</v>
      </c>
      <c r="AE226" s="18">
        <f t="shared" si="78"/>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c r="AK226" s="12">
        <f t="shared" si="80"/>
        <v>1</v>
      </c>
      <c r="AL226" s="12">
        <f t="shared" si="81"/>
        <v>1</v>
      </c>
      <c r="AM226" s="12">
        <f t="shared" si="82"/>
        <v>1</v>
      </c>
    </row>
    <row r="227" spans="1:39" ht="12" customHeight="1" x14ac:dyDescent="0.15">
      <c r="A227" s="5">
        <f t="shared" si="67"/>
        <v>0</v>
      </c>
      <c r="B227" s="5">
        <f t="shared" si="68"/>
        <v>0</v>
      </c>
      <c r="C227" s="14">
        <f t="shared" si="83"/>
        <v>-9</v>
      </c>
      <c r="F227" s="253">
        <f>VLOOKUP(C227,Blad1!$A:$C,3,0)</f>
        <v>0</v>
      </c>
      <c r="G227" s="65" t="str">
        <f t="shared" si="84"/>
        <v/>
      </c>
      <c r="H227" s="4" t="str">
        <f>IF(G227="I",$K227,IF(G227="II",$K227-SUM(H$8:H226),IF(G227="III",$K227-SUM(H$8:H226),IF(G227="IV",$K227-SUM(H$8:H226),IF(G227="V",1-SUM(H$8:H226)," ")))))</f>
        <v xml:space="preserve"> </v>
      </c>
      <c r="I227" s="54"/>
      <c r="K227" s="1">
        <f>IF(C$4=0,0,(SUM(D$8:D227)/C$4))</f>
        <v>0</v>
      </c>
      <c r="L227" s="9" t="str">
        <f t="shared" si="69"/>
        <v xml:space="preserve"> </v>
      </c>
      <c r="N227" s="1" t="str">
        <f t="shared" si="70"/>
        <v xml:space="preserve"> </v>
      </c>
      <c r="P227" s="3" t="str">
        <f>IF(O227="Plus",$K227,IF(O227="Basis",$K227-SUM(P$8:P226),IF(O227="Breedte",$K227-SUM(P$8:P226),IF(O226="Breedte",1-SUM(P$8:P226)," "))))</f>
        <v xml:space="preserve"> </v>
      </c>
      <c r="Q227" s="57" t="str">
        <f t="shared" si="85"/>
        <v/>
      </c>
      <c r="S227" s="12">
        <f t="shared" si="71"/>
        <v>-9</v>
      </c>
      <c r="T227" s="18">
        <f t="shared" si="72"/>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3"/>
        <v>1</v>
      </c>
      <c r="Z227" s="12">
        <f t="shared" si="74"/>
        <v>1</v>
      </c>
      <c r="AA227" s="12">
        <f t="shared" si="75"/>
        <v>1</v>
      </c>
      <c r="AB227" s="12">
        <f t="shared" si="76"/>
        <v>1</v>
      </c>
      <c r="AD227" s="12">
        <f t="shared" si="77"/>
        <v>-9</v>
      </c>
      <c r="AE227" s="18">
        <f t="shared" si="78"/>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c r="AK227" s="12">
        <f t="shared" si="80"/>
        <v>1</v>
      </c>
      <c r="AL227" s="12">
        <f t="shared" si="81"/>
        <v>1</v>
      </c>
      <c r="AM227" s="12">
        <f t="shared" si="82"/>
        <v>1</v>
      </c>
    </row>
    <row r="228" spans="1:39" ht="12" customHeight="1" x14ac:dyDescent="0.15">
      <c r="A228" s="5">
        <f t="shared" si="67"/>
        <v>0</v>
      </c>
      <c r="B228" s="5">
        <f t="shared" si="68"/>
        <v>0</v>
      </c>
      <c r="C228" s="14">
        <f t="shared" si="83"/>
        <v>-10</v>
      </c>
      <c r="F228" s="253">
        <f>VLOOKUP(C228,Blad1!$A:$C,3,0)</f>
        <v>0</v>
      </c>
      <c r="G228" s="65" t="str">
        <f t="shared" si="84"/>
        <v/>
      </c>
      <c r="H228" s="4" t="str">
        <f>IF(G228="I",$K228,IF(G228="II",$K228-SUM(H$8:H227),IF(G228="III",$K228-SUM(H$8:H227),IF(G228="IV",$K228-SUM(H$8:H227),IF(G228="V",1-SUM(H$8:H227)," ")))))</f>
        <v xml:space="preserve"> </v>
      </c>
      <c r="I228" s="54"/>
      <c r="K228" s="1">
        <f>IF(C$4=0,0,(SUM(D$8:D228)/C$4))</f>
        <v>0</v>
      </c>
      <c r="L228" s="9" t="str">
        <f t="shared" si="69"/>
        <v xml:space="preserve"> </v>
      </c>
      <c r="N228" s="1" t="str">
        <f t="shared" si="70"/>
        <v xml:space="preserve"> </v>
      </c>
      <c r="P228" s="3" t="str">
        <f>IF(O228="Plus",$K228,IF(O228="Basis",$K228-SUM(P$8:P227),IF(O228="Breedte",$K228-SUM(P$8:P227),IF(O227="Breedte",1-SUM(P$8:P227)," "))))</f>
        <v xml:space="preserve"> </v>
      </c>
      <c r="Q228" s="57" t="str">
        <f t="shared" si="85"/>
        <v/>
      </c>
      <c r="S228" s="12">
        <f t="shared" si="71"/>
        <v>-10</v>
      </c>
      <c r="T228" s="18">
        <f t="shared" si="72"/>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3"/>
        <v>1</v>
      </c>
      <c r="Z228" s="12">
        <f t="shared" si="74"/>
        <v>1</v>
      </c>
      <c r="AA228" s="12">
        <f t="shared" si="75"/>
        <v>1</v>
      </c>
      <c r="AB228" s="12">
        <f t="shared" si="76"/>
        <v>1</v>
      </c>
      <c r="AD228" s="12">
        <f t="shared" si="77"/>
        <v>-10</v>
      </c>
      <c r="AE228" s="18">
        <f t="shared" si="78"/>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c r="AK228" s="12">
        <f t="shared" si="80"/>
        <v>1</v>
      </c>
      <c r="AL228" s="12">
        <f t="shared" si="81"/>
        <v>1</v>
      </c>
      <c r="AM228" s="12">
        <f t="shared" si="82"/>
        <v>1</v>
      </c>
    </row>
    <row r="229" spans="1:39" ht="12" customHeight="1" x14ac:dyDescent="0.15">
      <c r="A229" s="5">
        <f t="shared" si="67"/>
        <v>0</v>
      </c>
      <c r="B229" s="5">
        <f t="shared" si="68"/>
        <v>0</v>
      </c>
      <c r="C229" s="14">
        <f t="shared" si="83"/>
        <v>-11</v>
      </c>
      <c r="F229" s="253">
        <f>VLOOKUP(C229,Blad1!$A:$C,3,0)</f>
        <v>0</v>
      </c>
      <c r="G229" s="65" t="str">
        <f t="shared" si="84"/>
        <v/>
      </c>
      <c r="H229" s="4" t="str">
        <f>IF(G229="I",$K229,IF(G229="II",$K229-SUM(H$8:H228),IF(G229="III",$K229-SUM(H$8:H228),IF(G229="IV",$K229-SUM(H$8:H228),IF(G229="V",1-SUM(H$8:H228)," ")))))</f>
        <v xml:space="preserve"> </v>
      </c>
      <c r="I229" s="54"/>
      <c r="K229" s="1">
        <f>IF(C$4=0,0,(SUM(D$8:D229)/C$4))</f>
        <v>0</v>
      </c>
      <c r="L229" s="9" t="str">
        <f t="shared" si="69"/>
        <v xml:space="preserve"> </v>
      </c>
      <c r="N229" s="1" t="str">
        <f t="shared" si="70"/>
        <v xml:space="preserve"> </v>
      </c>
      <c r="P229" s="3" t="str">
        <f>IF(O229="Plus",$K229,IF(O229="Basis",$K229-SUM(P$8:P228),IF(O229="Breedte",$K229-SUM(P$8:P228),IF(O228="Breedte",1-SUM(P$8:P228)," "))))</f>
        <v xml:space="preserve"> </v>
      </c>
      <c r="Q229" s="57" t="str">
        <f t="shared" si="85"/>
        <v/>
      </c>
      <c r="S229" s="12">
        <f t="shared" si="71"/>
        <v>-11</v>
      </c>
      <c r="T229" s="18">
        <f t="shared" si="72"/>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3"/>
        <v>1</v>
      </c>
      <c r="Z229" s="12">
        <f t="shared" si="74"/>
        <v>1</v>
      </c>
      <c r="AA229" s="12">
        <f t="shared" si="75"/>
        <v>1</v>
      </c>
      <c r="AB229" s="12">
        <f t="shared" si="76"/>
        <v>1</v>
      </c>
      <c r="AD229" s="12">
        <f t="shared" si="77"/>
        <v>-11</v>
      </c>
      <c r="AE229" s="18">
        <f t="shared" si="78"/>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c r="AK229" s="12">
        <f t="shared" si="80"/>
        <v>1</v>
      </c>
      <c r="AL229" s="12">
        <f t="shared" si="81"/>
        <v>1</v>
      </c>
      <c r="AM229" s="12">
        <f t="shared" si="82"/>
        <v>1</v>
      </c>
    </row>
    <row r="230" spans="1:39" ht="12" customHeight="1" x14ac:dyDescent="0.15">
      <c r="A230" s="5">
        <f t="shared" si="67"/>
        <v>0</v>
      </c>
      <c r="B230" s="5">
        <f t="shared" si="68"/>
        <v>0</v>
      </c>
      <c r="C230" s="14">
        <f t="shared" si="83"/>
        <v>-12</v>
      </c>
      <c r="F230" s="253">
        <f>VLOOKUP(C230,Blad1!$A:$C,3,0)</f>
        <v>0</v>
      </c>
      <c r="G230" s="65" t="str">
        <f t="shared" si="84"/>
        <v/>
      </c>
      <c r="H230" s="4" t="str">
        <f>IF(G230="I",$K230,IF(G230="II",$K230-SUM(H$8:H229),IF(G230="III",$K230-SUM(H$8:H229),IF(G230="IV",$K230-SUM(H$8:H229),IF(G230="V",1-SUM(H$8:H229)," ")))))</f>
        <v xml:space="preserve"> </v>
      </c>
      <c r="I230" s="54"/>
      <c r="K230" s="1">
        <f>IF(C$4=0,0,(SUM(D$8:D230)/C$4))</f>
        <v>0</v>
      </c>
      <c r="L230" s="9" t="str">
        <f t="shared" si="69"/>
        <v xml:space="preserve"> </v>
      </c>
      <c r="N230" s="1" t="str">
        <f t="shared" si="70"/>
        <v xml:space="preserve"> </v>
      </c>
      <c r="P230" s="3" t="str">
        <f>IF(O230="Plus",$K230,IF(O230="Basis",$K230-SUM(P$8:P229),IF(O230="Breedte",$K230-SUM(P$8:P229),IF(O229="Breedte",1-SUM(P$8:P229)," "))))</f>
        <v xml:space="preserve"> </v>
      </c>
      <c r="Q230" s="57" t="str">
        <f t="shared" si="85"/>
        <v/>
      </c>
      <c r="S230" s="12">
        <f t="shared" si="71"/>
        <v>-12</v>
      </c>
      <c r="T230" s="18">
        <f t="shared" si="72"/>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3"/>
        <v>1</v>
      </c>
      <c r="Z230" s="12">
        <f t="shared" si="74"/>
        <v>1</v>
      </c>
      <c r="AA230" s="12">
        <f t="shared" si="75"/>
        <v>1</v>
      </c>
      <c r="AB230" s="12">
        <f t="shared" si="76"/>
        <v>1</v>
      </c>
      <c r="AD230" s="12">
        <f t="shared" si="77"/>
        <v>-12</v>
      </c>
      <c r="AE230" s="18">
        <f t="shared" si="78"/>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c r="AK230" s="12">
        <f t="shared" si="80"/>
        <v>1</v>
      </c>
      <c r="AL230" s="12">
        <f t="shared" si="81"/>
        <v>1</v>
      </c>
      <c r="AM230" s="12">
        <f t="shared" si="82"/>
        <v>1</v>
      </c>
    </row>
    <row r="231" spans="1:39" ht="12" customHeight="1" x14ac:dyDescent="0.15">
      <c r="A231" s="5">
        <f t="shared" si="67"/>
        <v>0</v>
      </c>
      <c r="B231" s="5">
        <f t="shared" si="68"/>
        <v>0</v>
      </c>
      <c r="C231" s="14">
        <f t="shared" si="83"/>
        <v>-13</v>
      </c>
      <c r="F231" s="253">
        <f>VLOOKUP(C231,Blad1!$A:$C,3,0)</f>
        <v>0</v>
      </c>
      <c r="G231" s="65" t="str">
        <f t="shared" si="84"/>
        <v/>
      </c>
      <c r="H231" s="4" t="str">
        <f>IF(G231="I",$K231,IF(G231="II",$K231-SUM(H$8:H230),IF(G231="III",$K231-SUM(H$8:H230),IF(G231="IV",$K231-SUM(H$8:H230),IF(G231="V",1-SUM(H$8:H230)," ")))))</f>
        <v xml:space="preserve"> </v>
      </c>
      <c r="I231" s="54"/>
      <c r="K231" s="1">
        <f>IF(C$4=0,0,(SUM(D$8:D231)/C$4))</f>
        <v>0</v>
      </c>
      <c r="L231" s="9" t="str">
        <f t="shared" si="69"/>
        <v xml:space="preserve"> </v>
      </c>
      <c r="N231" s="1" t="str">
        <f t="shared" si="70"/>
        <v xml:space="preserve"> </v>
      </c>
      <c r="P231" s="3" t="str">
        <f>IF(O231="Plus",$K231,IF(O231="Basis",$K231-SUM(P$8:P230),IF(O231="Breedte",$K231-SUM(P$8:P230),IF(O230="Breedte",1-SUM(P$8:P230)," "))))</f>
        <v xml:space="preserve"> </v>
      </c>
      <c r="Q231" s="57" t="str">
        <f t="shared" si="85"/>
        <v/>
      </c>
      <c r="S231" s="12">
        <f t="shared" si="71"/>
        <v>-13</v>
      </c>
      <c r="T231" s="18">
        <f t="shared" si="72"/>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3"/>
        <v>1</v>
      </c>
      <c r="Z231" s="12">
        <f t="shared" si="74"/>
        <v>1</v>
      </c>
      <c r="AA231" s="12">
        <f t="shared" si="75"/>
        <v>1</v>
      </c>
      <c r="AB231" s="12">
        <f t="shared" si="76"/>
        <v>1</v>
      </c>
      <c r="AD231" s="12">
        <f t="shared" si="77"/>
        <v>-13</v>
      </c>
      <c r="AE231" s="18">
        <f t="shared" si="78"/>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c r="AK231" s="12">
        <f t="shared" si="80"/>
        <v>1</v>
      </c>
      <c r="AL231" s="12">
        <f t="shared" si="81"/>
        <v>1</v>
      </c>
      <c r="AM231" s="12">
        <f t="shared" si="82"/>
        <v>1</v>
      </c>
    </row>
    <row r="232" spans="1:39" ht="12" customHeight="1" x14ac:dyDescent="0.15">
      <c r="A232" s="5">
        <f t="shared" si="67"/>
        <v>0</v>
      </c>
      <c r="B232" s="5">
        <f t="shared" si="68"/>
        <v>0</v>
      </c>
      <c r="C232" s="14">
        <f t="shared" si="83"/>
        <v>-14</v>
      </c>
      <c r="F232" s="253">
        <f>VLOOKUP(C232,Blad1!$A:$C,3,0)</f>
        <v>0</v>
      </c>
      <c r="G232" s="65" t="str">
        <f t="shared" si="84"/>
        <v/>
      </c>
      <c r="H232" s="4" t="str">
        <f>IF(G232="I",$K232,IF(G232="II",$K232-SUM(H$8:H231),IF(G232="III",$K232-SUM(H$8:H231),IF(G232="IV",$K232-SUM(H$8:H231),IF(G232="V",1-SUM(H$8:H231)," ")))))</f>
        <v xml:space="preserve"> </v>
      </c>
      <c r="I232" s="54"/>
      <c r="K232" s="1">
        <f>IF(C$4=0,0,(SUM(D$8:D232)/C$4))</f>
        <v>0</v>
      </c>
      <c r="L232" s="9" t="str">
        <f t="shared" si="69"/>
        <v xml:space="preserve"> </v>
      </c>
      <c r="N232" s="1" t="str">
        <f t="shared" si="70"/>
        <v xml:space="preserve"> </v>
      </c>
      <c r="P232" s="3" t="str">
        <f>IF(O232="Plus",$K232,IF(O232="Basis",$K232-SUM(P$8:P231),IF(O232="Breedte",$K232-SUM(P$8:P231),IF(O231="Breedte",1-SUM(P$8:P231)," "))))</f>
        <v xml:space="preserve"> </v>
      </c>
      <c r="Q232" s="57" t="str">
        <f t="shared" si="85"/>
        <v/>
      </c>
      <c r="S232" s="12">
        <f t="shared" si="71"/>
        <v>-14</v>
      </c>
      <c r="T232" s="18">
        <f t="shared" si="72"/>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3"/>
        <v>1</v>
      </c>
      <c r="Z232" s="12">
        <f t="shared" si="74"/>
        <v>1</v>
      </c>
      <c r="AA232" s="12">
        <f t="shared" si="75"/>
        <v>1</v>
      </c>
      <c r="AB232" s="12">
        <f t="shared" si="76"/>
        <v>1</v>
      </c>
      <c r="AD232" s="12">
        <f t="shared" si="77"/>
        <v>-14</v>
      </c>
      <c r="AE232" s="18">
        <f t="shared" si="78"/>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c r="AK232" s="12">
        <f t="shared" si="80"/>
        <v>1</v>
      </c>
      <c r="AL232" s="12">
        <f t="shared" si="81"/>
        <v>1</v>
      </c>
      <c r="AM232" s="12">
        <f t="shared" si="82"/>
        <v>1</v>
      </c>
    </row>
    <row r="233" spans="1:39" ht="12" customHeight="1" x14ac:dyDescent="0.15">
      <c r="A233" s="5">
        <f t="shared" si="67"/>
        <v>0</v>
      </c>
      <c r="B233" s="5">
        <f t="shared" si="68"/>
        <v>0</v>
      </c>
      <c r="C233" s="14">
        <f t="shared" si="83"/>
        <v>-15</v>
      </c>
      <c r="F233" s="253">
        <f>VLOOKUP(C233,Blad1!$A:$C,3,0)</f>
        <v>0</v>
      </c>
      <c r="G233" s="65" t="str">
        <f t="shared" si="84"/>
        <v/>
      </c>
      <c r="H233" s="4" t="str">
        <f>IF(G233="I",$K233,IF(G233="II",$K233-SUM(H$8:H232),IF(G233="III",$K233-SUM(H$8:H232),IF(G233="IV",$K233-SUM(H$8:H232),IF(G233="V",1-SUM(H$8:H232)," ")))))</f>
        <v xml:space="preserve"> </v>
      </c>
      <c r="I233" s="54"/>
      <c r="K233" s="1">
        <f>IF(C$4=0,0,(SUM(D$8:D233)/C$4))</f>
        <v>0</v>
      </c>
      <c r="L233" s="9" t="str">
        <f t="shared" si="69"/>
        <v xml:space="preserve"> </v>
      </c>
      <c r="N233" s="1" t="str">
        <f t="shared" si="70"/>
        <v xml:space="preserve"> </v>
      </c>
      <c r="P233" s="3" t="str">
        <f>IF(O233="Plus",$K233,IF(O233="Basis",$K233-SUM(P$8:P232),IF(O233="Breedte",$K233-SUM(P$8:P232),IF(O232="Breedte",1-SUM(P$8:P232)," "))))</f>
        <v xml:space="preserve"> </v>
      </c>
      <c r="Q233" s="57" t="str">
        <f t="shared" si="85"/>
        <v/>
      </c>
      <c r="S233" s="12">
        <f t="shared" si="71"/>
        <v>-15</v>
      </c>
      <c r="T233" s="18">
        <f t="shared" si="72"/>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3"/>
        <v>1</v>
      </c>
      <c r="Z233" s="12">
        <f t="shared" si="74"/>
        <v>1</v>
      </c>
      <c r="AA233" s="12">
        <f t="shared" si="75"/>
        <v>1</v>
      </c>
      <c r="AB233" s="12">
        <f t="shared" si="76"/>
        <v>1</v>
      </c>
      <c r="AD233" s="12">
        <f t="shared" si="77"/>
        <v>-15</v>
      </c>
      <c r="AE233" s="18">
        <f t="shared" si="78"/>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c r="AK233" s="12">
        <f t="shared" si="80"/>
        <v>1</v>
      </c>
      <c r="AL233" s="12">
        <f t="shared" si="81"/>
        <v>1</v>
      </c>
      <c r="AM233" s="12">
        <f t="shared" si="82"/>
        <v>1</v>
      </c>
    </row>
    <row r="234" spans="1:39" ht="12" customHeight="1" x14ac:dyDescent="0.15">
      <c r="A234" s="5">
        <f t="shared" si="67"/>
        <v>0</v>
      </c>
      <c r="B234" s="5">
        <f t="shared" si="68"/>
        <v>0</v>
      </c>
      <c r="C234" s="14">
        <f t="shared" si="83"/>
        <v>-16</v>
      </c>
      <c r="F234" s="253">
        <f>VLOOKUP(C234,Blad1!$A:$C,3,0)</f>
        <v>0</v>
      </c>
      <c r="G234" s="65" t="str">
        <f t="shared" si="84"/>
        <v/>
      </c>
      <c r="H234" s="4" t="str">
        <f>IF(G234="I",$K234,IF(G234="II",$K234-SUM(H$8:H233),IF(G234="III",$K234-SUM(H$8:H233),IF(G234="IV",$K234-SUM(H$8:H233),IF(G234="V",1-SUM(H$8:H233)," ")))))</f>
        <v xml:space="preserve"> </v>
      </c>
      <c r="I234" s="54"/>
      <c r="K234" s="1">
        <f>IF(C$4=0,0,(SUM(D$8:D234)/C$4))</f>
        <v>0</v>
      </c>
      <c r="L234" s="9" t="str">
        <f t="shared" si="69"/>
        <v xml:space="preserve"> </v>
      </c>
      <c r="N234" s="1" t="str">
        <f t="shared" si="70"/>
        <v xml:space="preserve"> </v>
      </c>
      <c r="P234" s="3" t="str">
        <f>IF(O234="Plus",$K234,IF(O234="Basis",$K234-SUM(P$8:P233),IF(O234="Breedte",$K234-SUM(P$8:P233),IF(O233="Breedte",1-SUM(P$8:P233)," "))))</f>
        <v xml:space="preserve"> </v>
      </c>
      <c r="Q234" s="57" t="str">
        <f t="shared" si="85"/>
        <v/>
      </c>
      <c r="S234" s="12">
        <f t="shared" si="71"/>
        <v>-16</v>
      </c>
      <c r="T234" s="18">
        <f t="shared" si="72"/>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3"/>
        <v>1</v>
      </c>
      <c r="Z234" s="12">
        <f t="shared" si="74"/>
        <v>1</v>
      </c>
      <c r="AA234" s="12">
        <f t="shared" si="75"/>
        <v>1</v>
      </c>
      <c r="AB234" s="12">
        <f t="shared" si="76"/>
        <v>1</v>
      </c>
      <c r="AD234" s="12">
        <f t="shared" si="77"/>
        <v>-16</v>
      </c>
      <c r="AE234" s="18">
        <f t="shared" si="78"/>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c r="AK234" s="12">
        <f t="shared" si="80"/>
        <v>1</v>
      </c>
      <c r="AL234" s="12">
        <f t="shared" si="81"/>
        <v>1</v>
      </c>
      <c r="AM234" s="12">
        <f t="shared" si="82"/>
        <v>1</v>
      </c>
    </row>
    <row r="235" spans="1:39" ht="12" customHeight="1" x14ac:dyDescent="0.15">
      <c r="A235" s="5">
        <f t="shared" si="67"/>
        <v>0</v>
      </c>
      <c r="B235" s="5">
        <f t="shared" si="68"/>
        <v>0</v>
      </c>
      <c r="C235" s="14">
        <f t="shared" si="83"/>
        <v>-17</v>
      </c>
      <c r="F235" s="253">
        <f>VLOOKUP(C235,Blad1!$A:$C,3,0)</f>
        <v>0</v>
      </c>
      <c r="G235" s="65" t="str">
        <f t="shared" si="84"/>
        <v/>
      </c>
      <c r="H235" s="4" t="str">
        <f>IF(G235="I",$K235,IF(G235="II",$K235-SUM(H$8:H234),IF(G235="III",$K235-SUM(H$8:H234),IF(G235="IV",$K235-SUM(H$8:H234),IF(G235="V",1-SUM(H$8:H234)," ")))))</f>
        <v xml:space="preserve"> </v>
      </c>
      <c r="I235" s="54"/>
      <c r="K235" s="1">
        <f>IF(C$4=0,0,(SUM(D$8:D235)/C$4))</f>
        <v>0</v>
      </c>
      <c r="L235" s="9" t="str">
        <f t="shared" si="69"/>
        <v xml:space="preserve"> </v>
      </c>
      <c r="N235" s="1" t="str">
        <f t="shared" si="70"/>
        <v xml:space="preserve"> </v>
      </c>
      <c r="P235" s="3" t="str">
        <f>IF(O235="Plus",$K235,IF(O235="Basis",$K235-SUM(P$8:P234),IF(O235="Breedte",$K235-SUM(P$8:P234),IF(O234="Breedte",1-SUM(P$8:P234)," "))))</f>
        <v xml:space="preserve"> </v>
      </c>
      <c r="Q235" s="57" t="str">
        <f t="shared" si="85"/>
        <v/>
      </c>
      <c r="S235" s="12">
        <f t="shared" si="71"/>
        <v>-17</v>
      </c>
      <c r="T235" s="18">
        <f t="shared" si="72"/>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3"/>
        <v>1</v>
      </c>
      <c r="Z235" s="12">
        <f t="shared" si="74"/>
        <v>1</v>
      </c>
      <c r="AA235" s="12">
        <f t="shared" si="75"/>
        <v>1</v>
      </c>
      <c r="AB235" s="12">
        <f t="shared" si="76"/>
        <v>1</v>
      </c>
      <c r="AD235" s="12">
        <f t="shared" si="77"/>
        <v>-17</v>
      </c>
      <c r="AE235" s="18">
        <f t="shared" si="78"/>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c r="AK235" s="12">
        <f t="shared" si="80"/>
        <v>1</v>
      </c>
      <c r="AL235" s="12">
        <f t="shared" si="81"/>
        <v>1</v>
      </c>
      <c r="AM235" s="12">
        <f t="shared" si="82"/>
        <v>1</v>
      </c>
    </row>
    <row r="236" spans="1:39" ht="12" customHeight="1" x14ac:dyDescent="0.15">
      <c r="A236" s="5">
        <f t="shared" si="67"/>
        <v>0</v>
      </c>
      <c r="B236" s="5">
        <f t="shared" si="68"/>
        <v>0</v>
      </c>
      <c r="C236" s="14">
        <f t="shared" si="83"/>
        <v>-18</v>
      </c>
      <c r="F236" s="253">
        <f>VLOOKUP(C236,Blad1!$A:$C,3,0)</f>
        <v>0</v>
      </c>
      <c r="G236" s="65" t="str">
        <f t="shared" si="84"/>
        <v/>
      </c>
      <c r="H236" s="4" t="str">
        <f>IF(G236="I",$K236,IF(G236="II",$K236-SUM(H$8:H235),IF(G236="III",$K236-SUM(H$8:H235),IF(G236="IV",$K236-SUM(H$8:H235),IF(G236="V",1-SUM(H$8:H235)," ")))))</f>
        <v xml:space="preserve"> </v>
      </c>
      <c r="I236" s="54"/>
      <c r="K236" s="1">
        <f>IF(C$4=0,0,(SUM(D$8:D236)/C$4))</f>
        <v>0</v>
      </c>
      <c r="L236" s="9" t="str">
        <f t="shared" si="69"/>
        <v xml:space="preserve"> </v>
      </c>
      <c r="N236" s="1" t="str">
        <f t="shared" si="70"/>
        <v xml:space="preserve"> </v>
      </c>
      <c r="P236" s="3" t="str">
        <f>IF(O236="Plus",$K236,IF(O236="Basis",$K236-SUM(P$8:P235),IF(O236="Breedte",$K236-SUM(P$8:P235),IF(O235="Breedte",1-SUM(P$8:P235)," "))))</f>
        <v xml:space="preserve"> </v>
      </c>
      <c r="Q236" s="57" t="str">
        <f t="shared" si="85"/>
        <v/>
      </c>
      <c r="S236" s="12">
        <f t="shared" si="71"/>
        <v>-18</v>
      </c>
      <c r="T236" s="18">
        <f t="shared" si="72"/>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3"/>
        <v>1</v>
      </c>
      <c r="Z236" s="12">
        <f t="shared" si="74"/>
        <v>1</v>
      </c>
      <c r="AA236" s="12">
        <f t="shared" si="75"/>
        <v>1</v>
      </c>
      <c r="AB236" s="12">
        <f t="shared" si="76"/>
        <v>1</v>
      </c>
      <c r="AD236" s="12">
        <f t="shared" si="77"/>
        <v>-18</v>
      </c>
      <c r="AE236" s="18">
        <f t="shared" si="78"/>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c r="AK236" s="12">
        <f t="shared" si="80"/>
        <v>1</v>
      </c>
      <c r="AL236" s="12">
        <f t="shared" si="81"/>
        <v>1</v>
      </c>
      <c r="AM236" s="12">
        <f t="shared" si="82"/>
        <v>1</v>
      </c>
    </row>
    <row r="237" spans="1:39" ht="12" customHeight="1" x14ac:dyDescent="0.15">
      <c r="A237" s="5">
        <f t="shared" si="67"/>
        <v>0</v>
      </c>
      <c r="B237" s="5">
        <f t="shared" si="68"/>
        <v>0</v>
      </c>
      <c r="C237" s="14">
        <f t="shared" si="83"/>
        <v>-19</v>
      </c>
      <c r="F237" s="253">
        <f>VLOOKUP(C237,Blad1!$A:$C,3,0)</f>
        <v>0</v>
      </c>
      <c r="G237" s="65" t="str">
        <f t="shared" si="84"/>
        <v/>
      </c>
      <c r="H237" s="4" t="str">
        <f>IF(G237="I",$K237,IF(G237="II",$K237-SUM(H$8:H236),IF(G237="III",$K237-SUM(H$8:H236),IF(G237="IV",$K237-SUM(H$8:H236),IF(G237="V",1-SUM(H$8:H236)," ")))))</f>
        <v xml:space="preserve"> </v>
      </c>
      <c r="I237" s="54"/>
      <c r="K237" s="1">
        <f>IF(C$4=0,0,(SUM(D$8:D237)/C$4))</f>
        <v>0</v>
      </c>
      <c r="L237" s="9" t="str">
        <f t="shared" si="69"/>
        <v xml:space="preserve"> </v>
      </c>
      <c r="N237" s="1" t="str">
        <f t="shared" si="70"/>
        <v xml:space="preserve"> </v>
      </c>
      <c r="P237" s="3" t="str">
        <f>IF(O237="Plus",$K237,IF(O237="Basis",$K237-SUM(P$8:P236),IF(O237="Breedte",$K237-SUM(P$8:P236),IF(O236="Breedte",1-SUM(P$8:P236)," "))))</f>
        <v xml:space="preserve"> </v>
      </c>
      <c r="Q237" s="57" t="str">
        <f t="shared" si="85"/>
        <v/>
      </c>
      <c r="S237" s="12">
        <f t="shared" si="71"/>
        <v>-19</v>
      </c>
      <c r="T237" s="18">
        <f t="shared" si="72"/>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3"/>
        <v>1</v>
      </c>
      <c r="Z237" s="12">
        <f t="shared" si="74"/>
        <v>1</v>
      </c>
      <c r="AA237" s="12">
        <f t="shared" si="75"/>
        <v>1</v>
      </c>
      <c r="AB237" s="12">
        <f t="shared" si="76"/>
        <v>1</v>
      </c>
      <c r="AD237" s="12">
        <f t="shared" si="77"/>
        <v>-19</v>
      </c>
      <c r="AE237" s="18">
        <f t="shared" si="78"/>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c r="AK237" s="12">
        <f t="shared" si="80"/>
        <v>1</v>
      </c>
      <c r="AL237" s="12">
        <f t="shared" si="81"/>
        <v>1</v>
      </c>
      <c r="AM237" s="12">
        <f t="shared" si="82"/>
        <v>1</v>
      </c>
    </row>
    <row r="238" spans="1:39" ht="12" customHeight="1" x14ac:dyDescent="0.15">
      <c r="A238" s="5">
        <f t="shared" si="67"/>
        <v>0</v>
      </c>
      <c r="B238" s="5">
        <f t="shared" si="68"/>
        <v>0</v>
      </c>
      <c r="C238" s="14">
        <f t="shared" si="83"/>
        <v>-20</v>
      </c>
      <c r="F238" s="253">
        <f>VLOOKUP(C238,Blad1!$A:$C,3,0)</f>
        <v>0</v>
      </c>
      <c r="H238" s="4" t="str">
        <f>IF(G238="I",$K238,IF(G238="II",$K238-SUM(H$8:H237),IF(G238="III",$K238-SUM(H$8:H237),IF(G238="IV",$K238-SUM(H$8:H237),IF(G238="V",1-SUM(H$8:H237)," ")))))</f>
        <v xml:space="preserve"> </v>
      </c>
      <c r="I238" s="54"/>
      <c r="K238" s="1">
        <f>IF(C$4=0,0,(SUM(D$8:D238)/C$4))</f>
        <v>0</v>
      </c>
      <c r="L238" s="9" t="str">
        <f t="shared" si="69"/>
        <v xml:space="preserve"> </v>
      </c>
      <c r="N238" s="1" t="str">
        <f t="shared" si="70"/>
        <v xml:space="preserve"> </v>
      </c>
      <c r="P238" s="3" t="str">
        <f>IF(O238="Plus",$K238,IF(O238="Basis",$K238-SUM(P$8:P237),IF(O238="Breedte",$K238-SUM(P$8:P237),IF(O237="Breedte",1-SUM(P$8:P237)," "))))</f>
        <v xml:space="preserve"> </v>
      </c>
      <c r="Q238" s="57" t="str">
        <f t="shared" si="85"/>
        <v/>
      </c>
      <c r="S238" s="12">
        <f t="shared" si="71"/>
        <v>-20</v>
      </c>
      <c r="T238" s="18">
        <f t="shared" si="72"/>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3"/>
        <v>1</v>
      </c>
      <c r="Z238" s="12">
        <f t="shared" si="74"/>
        <v>1</v>
      </c>
      <c r="AA238" s="12">
        <f t="shared" si="75"/>
        <v>1</v>
      </c>
      <c r="AB238" s="12">
        <f t="shared" si="76"/>
        <v>1</v>
      </c>
      <c r="AD238" s="12">
        <f t="shared" si="77"/>
        <v>-20</v>
      </c>
      <c r="AE238" s="18">
        <f t="shared" si="78"/>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79"/>
        <v>1</v>
      </c>
      <c r="AK238" s="12">
        <f t="shared" si="80"/>
        <v>1</v>
      </c>
      <c r="AL238" s="12">
        <f t="shared" si="81"/>
        <v>1</v>
      </c>
      <c r="AM238" s="12">
        <f t="shared" si="82"/>
        <v>1</v>
      </c>
    </row>
    <row r="239" spans="1:39" ht="12" customHeight="1" x14ac:dyDescent="0.15">
      <c r="A239" s="5">
        <f t="shared" si="67"/>
        <v>0</v>
      </c>
      <c r="B239" s="5">
        <f t="shared" si="68"/>
        <v>0</v>
      </c>
      <c r="C239" s="14">
        <f t="shared" si="83"/>
        <v>-21</v>
      </c>
      <c r="F239" s="253">
        <f>VLOOKUP(C239,Blad1!$A:$C,3,0)</f>
        <v>0</v>
      </c>
      <c r="H239" s="4" t="str">
        <f>IF(G239="I",$K239,IF(G239="II",$K239-SUM(H$8:H238),IF(G239="III",$K239-SUM(H$8:H238),IF(G239="IV",$K239-SUM(H$8:H238),IF(G239="V",1-SUM(H$8:H238)," ")))))</f>
        <v xml:space="preserve"> </v>
      </c>
      <c r="I239" s="54"/>
      <c r="K239" s="1">
        <f>IF(C$4=0,0,(SUM(D$8:D239)/C$4))</f>
        <v>0</v>
      </c>
      <c r="L239" s="9" t="str">
        <f t="shared" si="69"/>
        <v xml:space="preserve"> </v>
      </c>
      <c r="N239" s="1" t="str">
        <f t="shared" si="70"/>
        <v xml:space="preserve"> </v>
      </c>
      <c r="P239" s="3" t="str">
        <f>IF(O239="Plus",$K239,IF(O239="Basis",$K239-SUM(P$8:P238),IF(O239="Breedte",$K239-SUM(P$8:P238),IF(O238="Breedte",1-SUM(P$8:P238)," "))))</f>
        <v xml:space="preserve"> </v>
      </c>
      <c r="Q239" s="57" t="str">
        <f t="shared" si="85"/>
        <v/>
      </c>
      <c r="S239" s="12">
        <f t="shared" si="71"/>
        <v>-21</v>
      </c>
      <c r="T239" s="18">
        <f t="shared" si="72"/>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3"/>
        <v>1</v>
      </c>
      <c r="Z239" s="12">
        <f t="shared" si="74"/>
        <v>1</v>
      </c>
      <c r="AA239" s="12">
        <f t="shared" si="75"/>
        <v>1</v>
      </c>
      <c r="AB239" s="12">
        <f t="shared" si="76"/>
        <v>1</v>
      </c>
      <c r="AD239" s="12">
        <f t="shared" si="77"/>
        <v>-21</v>
      </c>
      <c r="AE239" s="18">
        <f t="shared" si="78"/>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79"/>
        <v>1</v>
      </c>
      <c r="AK239" s="12">
        <f t="shared" si="80"/>
        <v>1</v>
      </c>
      <c r="AL239" s="12">
        <f t="shared" si="81"/>
        <v>1</v>
      </c>
      <c r="AM239" s="12">
        <f t="shared" si="82"/>
        <v>1</v>
      </c>
    </row>
    <row r="240" spans="1:39" ht="12" customHeight="1" x14ac:dyDescent="0.15">
      <c r="A240" s="5">
        <f t="shared" si="67"/>
        <v>0</v>
      </c>
      <c r="B240" s="5">
        <f t="shared" si="68"/>
        <v>0</v>
      </c>
      <c r="C240" s="14">
        <f t="shared" si="83"/>
        <v>-22</v>
      </c>
      <c r="F240" s="253">
        <f>VLOOKUP(C240,Blad1!$A:$C,3,0)</f>
        <v>0</v>
      </c>
      <c r="H240" s="4" t="str">
        <f>IF(G240="I",$K240,IF(G240="II",$K240-SUM(H$8:H239),IF(G240="III",$K240-SUM(H$8:H239),IF(G240="IV",$K240-SUM(H$8:H239),IF(G240="V",1-SUM(H$8:H239)," ")))))</f>
        <v xml:space="preserve"> </v>
      </c>
      <c r="I240" s="54"/>
      <c r="K240" s="1">
        <f>IF(C$4=0,0,(SUM(D$8:D240)/C$4))</f>
        <v>0</v>
      </c>
      <c r="L240" s="9" t="str">
        <f t="shared" si="69"/>
        <v xml:space="preserve"> </v>
      </c>
      <c r="N240" s="1" t="str">
        <f t="shared" si="70"/>
        <v xml:space="preserve"> </v>
      </c>
      <c r="P240" s="3" t="str">
        <f>IF(O240="Plus",$K240,IF(O240="Basis",$K240-SUM(P$8:P239),IF(O240="Breedte",$K240-SUM(P$8:P239),IF(O239="Breedte",1-SUM(P$8:P239)," "))))</f>
        <v xml:space="preserve"> </v>
      </c>
      <c r="Q240" s="57" t="str">
        <f t="shared" si="85"/>
        <v/>
      </c>
      <c r="S240" s="12">
        <f t="shared" si="71"/>
        <v>-22</v>
      </c>
      <c r="T240" s="18">
        <f t="shared" si="72"/>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3"/>
        <v>1</v>
      </c>
      <c r="Z240" s="12">
        <f t="shared" si="74"/>
        <v>1</v>
      </c>
      <c r="AA240" s="12">
        <f t="shared" si="75"/>
        <v>1</v>
      </c>
      <c r="AB240" s="12">
        <f t="shared" si="76"/>
        <v>1</v>
      </c>
      <c r="AD240" s="12">
        <f t="shared" si="77"/>
        <v>-22</v>
      </c>
      <c r="AE240" s="18">
        <f t="shared" si="78"/>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79"/>
        <v>1</v>
      </c>
      <c r="AK240" s="12">
        <f t="shared" si="80"/>
        <v>1</v>
      </c>
      <c r="AL240" s="12">
        <f t="shared" si="81"/>
        <v>1</v>
      </c>
      <c r="AM240" s="12">
        <f t="shared" si="82"/>
        <v>1</v>
      </c>
    </row>
    <row r="241" spans="1:39" ht="12" customHeight="1" x14ac:dyDescent="0.15">
      <c r="A241" s="5">
        <f t="shared" si="67"/>
        <v>0</v>
      </c>
      <c r="B241" s="5">
        <f t="shared" si="68"/>
        <v>0</v>
      </c>
      <c r="C241" s="14">
        <f t="shared" si="83"/>
        <v>-23</v>
      </c>
      <c r="F241" s="253">
        <f>VLOOKUP(C241,Blad1!$A:$C,3,0)</f>
        <v>0</v>
      </c>
      <c r="H241" s="4" t="str">
        <f>IF(G241="I",$K241,IF(G241="II",$K241-SUM(H$8:H240),IF(G241="III",$K241-SUM(H$8:H240),IF(G241="IV",$K241-SUM(H$8:H240),IF(G241="V",1-SUM(H$8:H240)," ")))))</f>
        <v xml:space="preserve"> </v>
      </c>
      <c r="I241" s="54"/>
      <c r="K241" s="1">
        <f>IF(C$4=0,0,(SUM(D$8:D241)/C$4))</f>
        <v>0</v>
      </c>
      <c r="L241" s="9" t="str">
        <f t="shared" si="69"/>
        <v xml:space="preserve"> </v>
      </c>
      <c r="N241" s="1" t="str">
        <f t="shared" si="70"/>
        <v xml:space="preserve"> </v>
      </c>
      <c r="P241" s="3" t="str">
        <f>IF(O241="Plus",$K241,IF(O241="Basis",$K241-SUM(P$8:P240),IF(O241="Breedte",$K241-SUM(P$8:P240),IF(O240="Breedte",1-SUM(P$8:P240)," "))))</f>
        <v xml:space="preserve"> </v>
      </c>
      <c r="Q241" s="57" t="str">
        <f t="shared" si="85"/>
        <v/>
      </c>
      <c r="S241" s="12">
        <f t="shared" si="71"/>
        <v>-23</v>
      </c>
      <c r="T241" s="18">
        <f t="shared" si="72"/>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3"/>
        <v>1</v>
      </c>
      <c r="Z241" s="12">
        <f t="shared" si="74"/>
        <v>1</v>
      </c>
      <c r="AA241" s="12">
        <f t="shared" si="75"/>
        <v>1</v>
      </c>
      <c r="AB241" s="12">
        <f t="shared" si="76"/>
        <v>1</v>
      </c>
      <c r="AD241" s="12">
        <f t="shared" si="77"/>
        <v>-23</v>
      </c>
      <c r="AE241" s="18">
        <f t="shared" si="78"/>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79"/>
        <v>1</v>
      </c>
      <c r="AK241" s="12">
        <f t="shared" si="80"/>
        <v>1</v>
      </c>
      <c r="AL241" s="12">
        <f t="shared" si="81"/>
        <v>1</v>
      </c>
      <c r="AM241" s="12">
        <f t="shared" si="82"/>
        <v>1</v>
      </c>
    </row>
    <row r="242" spans="1:39" ht="12" customHeight="1" x14ac:dyDescent="0.15">
      <c r="A242" s="5">
        <f t="shared" si="67"/>
        <v>0</v>
      </c>
      <c r="B242" s="5">
        <f t="shared" si="68"/>
        <v>0</v>
      </c>
      <c r="C242" s="14">
        <f t="shared" si="83"/>
        <v>-24</v>
      </c>
      <c r="F242" s="253">
        <f>VLOOKUP(C242,Blad1!$A:$C,3,0)</f>
        <v>0</v>
      </c>
      <c r="H242" s="4" t="str">
        <f>IF(G242="I",$K242,IF(G242="II",$K242-SUM(H$8:H241),IF(G242="III",$K242-SUM(H$8:H241),IF(G242="IV",$K242-SUM(H$8:H241),IF(G242="V",1-SUM(H$8:H241)," ")))))</f>
        <v xml:space="preserve"> </v>
      </c>
      <c r="I242" s="54"/>
      <c r="K242" s="1">
        <f>IF(C$4=0,0,(SUM(D$8:D242)/C$4))</f>
        <v>0</v>
      </c>
      <c r="L242" s="9" t="str">
        <f t="shared" si="69"/>
        <v xml:space="preserve"> </v>
      </c>
      <c r="N242" s="1" t="str">
        <f t="shared" si="70"/>
        <v xml:space="preserve"> </v>
      </c>
      <c r="P242" s="3" t="str">
        <f>IF(O242="Plus",$K242,IF(O242="Basis",$K242-SUM(P$8:P241),IF(O242="Breedte",$K242-SUM(P$8:P241),IF(O241="Breedte",1-SUM(P$8:P241)," "))))</f>
        <v xml:space="preserve"> </v>
      </c>
      <c r="Q242" s="57" t="str">
        <f t="shared" si="85"/>
        <v/>
      </c>
      <c r="S242" s="12">
        <f t="shared" si="71"/>
        <v>-24</v>
      </c>
      <c r="T242" s="18">
        <f t="shared" si="72"/>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3"/>
        <v>1</v>
      </c>
      <c r="Z242" s="12">
        <f t="shared" si="74"/>
        <v>1</v>
      </c>
      <c r="AA242" s="12">
        <f t="shared" si="75"/>
        <v>1</v>
      </c>
      <c r="AB242" s="12">
        <f t="shared" si="76"/>
        <v>1</v>
      </c>
      <c r="AD242" s="12">
        <f t="shared" si="77"/>
        <v>-24</v>
      </c>
      <c r="AE242" s="18">
        <f t="shared" si="78"/>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79"/>
        <v>1</v>
      </c>
      <c r="AK242" s="12">
        <f t="shared" si="80"/>
        <v>1</v>
      </c>
      <c r="AL242" s="12">
        <f t="shared" si="81"/>
        <v>1</v>
      </c>
      <c r="AM242" s="12">
        <f t="shared" si="82"/>
        <v>1</v>
      </c>
    </row>
    <row r="243" spans="1:39" ht="12" customHeight="1" x14ac:dyDescent="0.15">
      <c r="A243" s="5">
        <f t="shared" si="67"/>
        <v>0</v>
      </c>
      <c r="B243" s="5">
        <f t="shared" si="68"/>
        <v>0</v>
      </c>
      <c r="C243" s="14">
        <f t="shared" si="83"/>
        <v>-25</v>
      </c>
      <c r="F243" s="253">
        <f>VLOOKUP(C243,Blad1!$A:$C,3,0)</f>
        <v>0</v>
      </c>
      <c r="I243" s="54"/>
      <c r="K243" s="1">
        <f>IF(C$4=0,0,(SUM(D$8:D243)/C$4))</f>
        <v>0</v>
      </c>
      <c r="N243" s="1" t="str">
        <f t="shared" si="70"/>
        <v xml:space="preserve"> </v>
      </c>
      <c r="P243" s="3" t="str">
        <f>IF(O243="Plus",$K243,IF(O243="Basis",$K243-SUM(P$8:P242),IF(O243="Breedte",$K243-SUM(P$8:P242),IF(O242="Breedte",1-SUM(P$8:P242)," "))))</f>
        <v xml:space="preserve"> </v>
      </c>
      <c r="Q243" s="57" t="str">
        <f t="shared" si="85"/>
        <v/>
      </c>
      <c r="S243" s="12">
        <f t="shared" si="71"/>
        <v>-25</v>
      </c>
      <c r="T243" s="18">
        <f t="shared" si="72"/>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3"/>
        <v>1</v>
      </c>
      <c r="Z243" s="12">
        <f t="shared" si="74"/>
        <v>1</v>
      </c>
      <c r="AA243" s="12">
        <f t="shared" si="75"/>
        <v>1</v>
      </c>
      <c r="AB243" s="12">
        <f t="shared" si="76"/>
        <v>1</v>
      </c>
      <c r="AD243" s="12">
        <f t="shared" si="77"/>
        <v>-25</v>
      </c>
      <c r="AE243" s="18">
        <f t="shared" si="78"/>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79"/>
        <v>1</v>
      </c>
      <c r="AK243" s="12">
        <f t="shared" si="80"/>
        <v>1</v>
      </c>
      <c r="AL243" s="12">
        <f t="shared" si="81"/>
        <v>1</v>
      </c>
      <c r="AM243" s="12">
        <f t="shared" si="82"/>
        <v>1</v>
      </c>
    </row>
    <row r="244" spans="1:39" ht="12" customHeight="1" x14ac:dyDescent="0.15">
      <c r="A244" s="5">
        <f t="shared" si="67"/>
        <v>0</v>
      </c>
      <c r="B244" s="5">
        <f t="shared" si="68"/>
        <v>0</v>
      </c>
      <c r="C244" s="14">
        <f t="shared" si="83"/>
        <v>-26</v>
      </c>
      <c r="F244" s="253">
        <f>VLOOKUP(C244,Blad1!$A:$C,3,0)</f>
        <v>0</v>
      </c>
      <c r="I244" s="54"/>
      <c r="K244" s="1">
        <f>IF(C$4=0,0,(SUM(D$8:D244)/C$4))</f>
        <v>0</v>
      </c>
      <c r="N244" s="1" t="str">
        <f t="shared" si="70"/>
        <v xml:space="preserve"> </v>
      </c>
      <c r="P244" s="3" t="str">
        <f>IF(O244="Plus",$K244,IF(O244="Basis",$K244-SUM(P$8:P243),IF(O244="Breedte",$K244-SUM(P$8:P243),IF(O243="Breedte",1-SUM(P$8:P243)," "))))</f>
        <v xml:space="preserve"> </v>
      </c>
      <c r="Q244" s="57" t="str">
        <f t="shared" si="85"/>
        <v/>
      </c>
      <c r="S244" s="12">
        <f t="shared" si="71"/>
        <v>-26</v>
      </c>
      <c r="T244" s="18">
        <f t="shared" si="72"/>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3"/>
        <v>1</v>
      </c>
      <c r="Z244" s="12">
        <f t="shared" si="74"/>
        <v>1</v>
      </c>
      <c r="AA244" s="12">
        <f t="shared" si="75"/>
        <v>1</v>
      </c>
      <c r="AB244" s="12">
        <f t="shared" si="76"/>
        <v>1</v>
      </c>
      <c r="AD244" s="12">
        <f t="shared" si="77"/>
        <v>-26</v>
      </c>
      <c r="AE244" s="18">
        <f t="shared" si="78"/>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79"/>
        <v>1</v>
      </c>
      <c r="AK244" s="12">
        <f t="shared" si="80"/>
        <v>1</v>
      </c>
      <c r="AL244" s="12">
        <f t="shared" si="81"/>
        <v>1</v>
      </c>
      <c r="AM244" s="12">
        <f t="shared" si="82"/>
        <v>1</v>
      </c>
    </row>
    <row r="245" spans="1:39" ht="12" customHeight="1" x14ac:dyDescent="0.15">
      <c r="A245" s="5">
        <f t="shared" si="67"/>
        <v>0</v>
      </c>
      <c r="B245" s="5">
        <f t="shared" si="68"/>
        <v>0</v>
      </c>
      <c r="C245" s="14">
        <f t="shared" si="83"/>
        <v>-27</v>
      </c>
      <c r="F245" s="253">
        <f>VLOOKUP(C245,Blad1!$A:$C,3,0)</f>
        <v>0</v>
      </c>
      <c r="I245" s="54"/>
      <c r="K245" s="1">
        <f>IF(C$4=0,0,(SUM(D$8:D245)/C$4))</f>
        <v>0</v>
      </c>
      <c r="N245" s="1" t="str">
        <f t="shared" si="70"/>
        <v xml:space="preserve"> </v>
      </c>
      <c r="P245" s="3" t="str">
        <f>IF(O245="Plus",$K245,IF(O245="Basis",$K245-SUM(P$8:P244),IF(O245="Breedte",$K245-SUM(P$8:P244),IF(O244="Breedte",1-SUM(P$8:P244)," "))))</f>
        <v xml:space="preserve"> </v>
      </c>
      <c r="Q245" s="57" t="str">
        <f t="shared" si="85"/>
        <v/>
      </c>
      <c r="S245" s="12">
        <f t="shared" si="71"/>
        <v>-27</v>
      </c>
      <c r="T245" s="18">
        <f t="shared" si="72"/>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3"/>
        <v>1</v>
      </c>
      <c r="Z245" s="12">
        <f t="shared" si="74"/>
        <v>1</v>
      </c>
      <c r="AA245" s="12">
        <f t="shared" si="75"/>
        <v>1</v>
      </c>
      <c r="AB245" s="12">
        <f t="shared" si="76"/>
        <v>1</v>
      </c>
      <c r="AD245" s="12">
        <f t="shared" si="77"/>
        <v>-27</v>
      </c>
      <c r="AE245" s="18">
        <f t="shared" si="78"/>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79"/>
        <v>1</v>
      </c>
      <c r="AK245" s="12">
        <f t="shared" si="80"/>
        <v>1</v>
      </c>
      <c r="AL245" s="12">
        <f t="shared" si="81"/>
        <v>1</v>
      </c>
      <c r="AM245" s="12">
        <f t="shared" si="82"/>
        <v>1</v>
      </c>
    </row>
    <row r="246" spans="1:39" ht="12" customHeight="1" x14ac:dyDescent="0.15">
      <c r="A246" s="5">
        <f t="shared" si="67"/>
        <v>0</v>
      </c>
      <c r="B246" s="5">
        <f t="shared" si="68"/>
        <v>0</v>
      </c>
      <c r="C246" s="14">
        <f t="shared" si="83"/>
        <v>-28</v>
      </c>
      <c r="F246" s="253">
        <f>VLOOKUP(C246,Blad1!$A:$C,3,0)</f>
        <v>0</v>
      </c>
      <c r="I246" s="54"/>
      <c r="K246" s="1">
        <f>IF(C$4=0,0,(SUM(D$8:D246)/C$4))</f>
        <v>0</v>
      </c>
      <c r="N246" s="1" t="str">
        <f t="shared" si="70"/>
        <v xml:space="preserve"> </v>
      </c>
      <c r="P246" s="3" t="str">
        <f>IF(O246="Plus",$K246,IF(O246="Basis",$K246-SUM(P$8:P245),IF(O246="Breedte",$K246-SUM(P$8:P245),IF(O245="Breedte",1-SUM(P$8:P245)," "))))</f>
        <v xml:space="preserve"> </v>
      </c>
      <c r="Q246" s="57" t="str">
        <f t="shared" si="85"/>
        <v/>
      </c>
      <c r="S246" s="12">
        <f t="shared" si="71"/>
        <v>-28</v>
      </c>
      <c r="T246" s="18">
        <f t="shared" si="72"/>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3"/>
        <v>1</v>
      </c>
      <c r="Z246" s="12">
        <f t="shared" si="74"/>
        <v>1</v>
      </c>
      <c r="AA246" s="12">
        <f t="shared" si="75"/>
        <v>1</v>
      </c>
      <c r="AB246" s="12">
        <f t="shared" si="76"/>
        <v>1</v>
      </c>
      <c r="AD246" s="12">
        <f t="shared" si="77"/>
        <v>-28</v>
      </c>
      <c r="AE246" s="18">
        <f t="shared" si="78"/>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79"/>
        <v>1</v>
      </c>
      <c r="AK246" s="12">
        <f t="shared" si="80"/>
        <v>1</v>
      </c>
      <c r="AL246" s="12">
        <f t="shared" si="81"/>
        <v>1</v>
      </c>
      <c r="AM246" s="12">
        <f t="shared" si="82"/>
        <v>1</v>
      </c>
    </row>
    <row r="247" spans="1:39" ht="12" customHeight="1" x14ac:dyDescent="0.15">
      <c r="A247" s="5">
        <f t="shared" si="67"/>
        <v>0</v>
      </c>
      <c r="B247" s="5">
        <f t="shared" si="68"/>
        <v>0</v>
      </c>
      <c r="C247" s="14">
        <f t="shared" si="83"/>
        <v>-29</v>
      </c>
      <c r="F247" s="253">
        <f>VLOOKUP(C247,Blad1!$A:$C,3,0)</f>
        <v>0</v>
      </c>
      <c r="I247" s="54"/>
      <c r="K247" s="1">
        <f>IF(C$4=0,0,(SUM(D$8:D247)/C$4))</f>
        <v>0</v>
      </c>
      <c r="N247" s="1" t="str">
        <f t="shared" si="70"/>
        <v xml:space="preserve"> </v>
      </c>
      <c r="P247" s="3" t="str">
        <f>IF(O247="Plus",$K247,IF(O247="Basis",$K247-SUM(P$8:P246),IF(O247="Breedte",$K247-SUM(P$8:P246),IF(O246="Breedte",1-SUM(P$8:P246)," "))))</f>
        <v xml:space="preserve"> </v>
      </c>
      <c r="Q247" s="57" t="str">
        <f t="shared" si="85"/>
        <v/>
      </c>
      <c r="S247" s="12">
        <f t="shared" si="71"/>
        <v>-29</v>
      </c>
      <c r="T247" s="18">
        <f t="shared" si="72"/>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3"/>
        <v>1</v>
      </c>
      <c r="Z247" s="12">
        <f t="shared" si="74"/>
        <v>1</v>
      </c>
      <c r="AA247" s="12">
        <f t="shared" si="75"/>
        <v>1</v>
      </c>
      <c r="AB247" s="12">
        <f t="shared" si="76"/>
        <v>1</v>
      </c>
      <c r="AD247" s="12">
        <f t="shared" si="77"/>
        <v>-29</v>
      </c>
      <c r="AE247" s="18">
        <f t="shared" si="78"/>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79"/>
        <v>1</v>
      </c>
      <c r="AK247" s="12">
        <f t="shared" si="80"/>
        <v>1</v>
      </c>
      <c r="AL247" s="12">
        <f t="shared" si="81"/>
        <v>1</v>
      </c>
      <c r="AM247" s="12">
        <f t="shared" si="82"/>
        <v>1</v>
      </c>
    </row>
    <row r="248" spans="1:39" ht="12" customHeight="1" x14ac:dyDescent="0.15">
      <c r="A248" s="5">
        <f t="shared" si="67"/>
        <v>0</v>
      </c>
      <c r="B248" s="5">
        <f t="shared" si="68"/>
        <v>0</v>
      </c>
      <c r="C248" s="14">
        <f t="shared" si="83"/>
        <v>-30</v>
      </c>
      <c r="F248" s="253">
        <f>VLOOKUP(C248,Blad1!$A:$C,3,0)</f>
        <v>0</v>
      </c>
      <c r="I248" s="54"/>
      <c r="K248" s="1">
        <f>IF(C$4=0,0,(SUM(D$8:D248)/C$4))</f>
        <v>0</v>
      </c>
      <c r="N248" s="1" t="str">
        <f t="shared" si="70"/>
        <v xml:space="preserve"> </v>
      </c>
      <c r="P248" s="3" t="str">
        <f>IF(O248="Plus",$K248,IF(O248="Basis",$K248-SUM(P$8:P247),IF(O248="Breedte",$K248-SUM(P$8:P247),IF(O247="Breedte",1-SUM(P$8:P247)," "))))</f>
        <v xml:space="preserve"> </v>
      </c>
      <c r="Q248" s="57" t="str">
        <f t="shared" si="85"/>
        <v/>
      </c>
      <c r="S248" s="12">
        <f t="shared" si="71"/>
        <v>-30</v>
      </c>
      <c r="T248" s="18">
        <f t="shared" si="72"/>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3"/>
        <v>1</v>
      </c>
      <c r="Z248" s="12">
        <f t="shared" si="74"/>
        <v>1</v>
      </c>
      <c r="AA248" s="12">
        <f t="shared" si="75"/>
        <v>1</v>
      </c>
      <c r="AB248" s="12">
        <f t="shared" si="76"/>
        <v>1</v>
      </c>
      <c r="AD248" s="12">
        <f t="shared" si="77"/>
        <v>-30</v>
      </c>
      <c r="AE248" s="18">
        <f t="shared" si="78"/>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79"/>
        <v>1</v>
      </c>
      <c r="AK248" s="12">
        <f t="shared" si="80"/>
        <v>1</v>
      </c>
      <c r="AL248" s="12">
        <f t="shared" si="81"/>
        <v>1</v>
      </c>
      <c r="AM248" s="12">
        <f t="shared" si="82"/>
        <v>1</v>
      </c>
    </row>
    <row r="249" spans="1:39" ht="12" customHeight="1" x14ac:dyDescent="0.15">
      <c r="A249" s="5">
        <f t="shared" si="67"/>
        <v>0</v>
      </c>
      <c r="B249" s="5">
        <f t="shared" si="68"/>
        <v>0</v>
      </c>
      <c r="C249" s="14">
        <f t="shared" si="83"/>
        <v>-31</v>
      </c>
      <c r="F249" s="253">
        <f>VLOOKUP(C249,Blad1!$A:$C,3,0)</f>
        <v>0</v>
      </c>
      <c r="I249" s="54"/>
      <c r="K249" s="1">
        <f>IF(C$4=0,0,(SUM(D$8:D249)/C$4))</f>
        <v>0</v>
      </c>
      <c r="N249" s="1" t="str">
        <f t="shared" si="70"/>
        <v xml:space="preserve"> </v>
      </c>
      <c r="P249" s="3" t="str">
        <f>IF(O249="Plus",$K249,IF(O249="Basis",$K249-SUM(P$8:P248),IF(O249="Breedte",$K249-SUM(P$8:P248),IF(O248="Breedte",1-SUM(P$8:P248)," "))))</f>
        <v xml:space="preserve"> </v>
      </c>
      <c r="Q249" s="57" t="str">
        <f t="shared" si="85"/>
        <v/>
      </c>
      <c r="S249" s="12">
        <f t="shared" si="71"/>
        <v>-31</v>
      </c>
      <c r="T249" s="18">
        <f t="shared" si="72"/>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3"/>
        <v>1</v>
      </c>
      <c r="Z249" s="12">
        <f t="shared" si="74"/>
        <v>1</v>
      </c>
      <c r="AA249" s="12">
        <f t="shared" si="75"/>
        <v>1</v>
      </c>
      <c r="AB249" s="12">
        <f t="shared" si="76"/>
        <v>1</v>
      </c>
      <c r="AD249" s="12">
        <f t="shared" si="77"/>
        <v>-31</v>
      </c>
      <c r="AE249" s="18">
        <f t="shared" si="78"/>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79"/>
        <v>1</v>
      </c>
      <c r="AK249" s="12">
        <f t="shared" si="80"/>
        <v>1</v>
      </c>
      <c r="AL249" s="12">
        <f t="shared" si="81"/>
        <v>1</v>
      </c>
      <c r="AM249" s="12">
        <f t="shared" si="82"/>
        <v>1</v>
      </c>
    </row>
    <row r="250" spans="1:39" ht="12" customHeight="1" x14ac:dyDescent="0.15">
      <c r="A250" s="5">
        <f t="shared" si="67"/>
        <v>0</v>
      </c>
      <c r="B250" s="5">
        <f t="shared" si="68"/>
        <v>0</v>
      </c>
      <c r="C250" s="14">
        <f t="shared" si="83"/>
        <v>-32</v>
      </c>
      <c r="F250" s="253">
        <f>VLOOKUP(C250,Blad1!$A:$C,3,0)</f>
        <v>0</v>
      </c>
      <c r="I250" s="54"/>
      <c r="K250" s="1">
        <f>IF(C$4=0,0,(SUM(D$8:D250)/C$4))</f>
        <v>0</v>
      </c>
      <c r="N250" s="1" t="str">
        <f t="shared" si="70"/>
        <v xml:space="preserve"> </v>
      </c>
      <c r="P250" s="3" t="str">
        <f>IF(O250="Plus",$K250,IF(O250="Basis",$K250-SUM(P$8:P249),IF(O250="Breedte",$K250-SUM(P$8:P249),IF(O249="Breedte",1-SUM(P$8:P249)," "))))</f>
        <v xml:space="preserve"> </v>
      </c>
      <c r="Q250" s="57" t="str">
        <f t="shared" si="85"/>
        <v/>
      </c>
      <c r="S250" s="12">
        <f t="shared" si="71"/>
        <v>-32</v>
      </c>
      <c r="T250" s="18">
        <f t="shared" si="72"/>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3"/>
        <v>1</v>
      </c>
      <c r="Z250" s="12">
        <f t="shared" si="74"/>
        <v>1</v>
      </c>
      <c r="AA250" s="12">
        <f t="shared" si="75"/>
        <v>1</v>
      </c>
      <c r="AB250" s="12">
        <f t="shared" si="76"/>
        <v>1</v>
      </c>
      <c r="AD250" s="12">
        <f t="shared" si="77"/>
        <v>-32</v>
      </c>
      <c r="AE250" s="18">
        <f t="shared" si="78"/>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79"/>
        <v>1</v>
      </c>
      <c r="AK250" s="12">
        <f t="shared" si="80"/>
        <v>1</v>
      </c>
      <c r="AL250" s="12">
        <f t="shared" si="81"/>
        <v>1</v>
      </c>
      <c r="AM250" s="12">
        <f t="shared" si="82"/>
        <v>1</v>
      </c>
    </row>
    <row r="251" spans="1:39" ht="12" customHeight="1" x14ac:dyDescent="0.15">
      <c r="A251" s="5">
        <f t="shared" ref="A251:A267" si="86">IF(I251="A",25,IF(I251="B",50,IF(I251="C",75,IF(I251="D",90,IF(I251="E",100,0)))))</f>
        <v>0</v>
      </c>
      <c r="B251" s="5">
        <f t="shared" ref="B251:B272" si="87">IF(G251="I",20,IF(G251="II",40,IF(G251="III",60,IF(G251="IV",80,IF(G251="V",100,0)))))</f>
        <v>0</v>
      </c>
      <c r="C251" s="14">
        <f t="shared" si="83"/>
        <v>-33</v>
      </c>
      <c r="F251" s="253">
        <f>VLOOKUP(C251,Blad1!$A:$C,3,0)</f>
        <v>0</v>
      </c>
      <c r="I251" s="54"/>
      <c r="K251" s="1">
        <f>IF(C$4=0,0,(SUM(D$8:D251)/C$4))</f>
        <v>0</v>
      </c>
      <c r="N251" s="1" t="str">
        <f t="shared" si="70"/>
        <v xml:space="preserve"> </v>
      </c>
      <c r="P251" s="3" t="str">
        <f>IF(O251="Plus",$K251,IF(O251="Basis",$K251-SUM(P$8:P250),IF(O251="Breedte",$K251-SUM(P$8:P250),IF(O250="Breedte",1-SUM(P$8:P250)," "))))</f>
        <v xml:space="preserve"> </v>
      </c>
      <c r="Q251" s="57" t="str">
        <f t="shared" si="85"/>
        <v/>
      </c>
      <c r="S251" s="12">
        <f t="shared" si="71"/>
        <v>-33</v>
      </c>
      <c r="T251" s="18">
        <f t="shared" si="72"/>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3"/>
        <v>1</v>
      </c>
      <c r="Z251" s="12">
        <f t="shared" si="74"/>
        <v>1</v>
      </c>
      <c r="AA251" s="12">
        <f t="shared" si="75"/>
        <v>1</v>
      </c>
      <c r="AB251" s="12">
        <f t="shared" si="76"/>
        <v>1</v>
      </c>
      <c r="AD251" s="12">
        <f t="shared" si="77"/>
        <v>-33</v>
      </c>
      <c r="AE251" s="18">
        <f t="shared" si="78"/>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79"/>
        <v>1</v>
      </c>
      <c r="AK251" s="12">
        <f t="shared" si="80"/>
        <v>1</v>
      </c>
      <c r="AL251" s="12">
        <f t="shared" si="81"/>
        <v>1</v>
      </c>
      <c r="AM251" s="12">
        <f t="shared" si="82"/>
        <v>1</v>
      </c>
    </row>
    <row r="252" spans="1:39" ht="12" customHeight="1" x14ac:dyDescent="0.15">
      <c r="A252" s="5">
        <f t="shared" si="86"/>
        <v>0</v>
      </c>
      <c r="B252" s="5">
        <f t="shared" si="87"/>
        <v>0</v>
      </c>
      <c r="C252" s="14">
        <f t="shared" si="83"/>
        <v>-34</v>
      </c>
      <c r="F252" s="253">
        <f>VLOOKUP(C252,Blad1!$A:$C,3,0)</f>
        <v>0</v>
      </c>
      <c r="I252" s="54"/>
      <c r="K252" s="1">
        <f>IF(C$4=0,0,(SUM(D$8:D252)/C$4))</f>
        <v>0</v>
      </c>
      <c r="N252" s="1" t="str">
        <f t="shared" si="70"/>
        <v xml:space="preserve"> </v>
      </c>
      <c r="P252" s="3" t="str">
        <f>IF(O252="Plus",$K252,IF(O252="Basis",$K252-SUM(P$8:P251),IF(O252="Breedte",$K252-SUM(P$8:P251),IF(O251="Breedte",1-SUM(P$8:P251)," "))))</f>
        <v xml:space="preserve"> </v>
      </c>
      <c r="Q252" s="57" t="str">
        <f t="shared" si="85"/>
        <v/>
      </c>
      <c r="S252" s="12">
        <f t="shared" si="71"/>
        <v>-34</v>
      </c>
      <c r="T252" s="18">
        <f t="shared" si="72"/>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3"/>
        <v>1</v>
      </c>
      <c r="Z252" s="12">
        <f t="shared" si="74"/>
        <v>1</v>
      </c>
      <c r="AA252" s="12">
        <f t="shared" si="75"/>
        <v>1</v>
      </c>
      <c r="AB252" s="12">
        <f t="shared" si="76"/>
        <v>1</v>
      </c>
      <c r="AD252" s="12">
        <f t="shared" si="77"/>
        <v>-34</v>
      </c>
      <c r="AE252" s="18">
        <f t="shared" si="78"/>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79"/>
        <v>1</v>
      </c>
      <c r="AK252" s="12">
        <f t="shared" si="80"/>
        <v>1</v>
      </c>
      <c r="AL252" s="12">
        <f t="shared" si="81"/>
        <v>1</v>
      </c>
      <c r="AM252" s="12">
        <f t="shared" si="82"/>
        <v>1</v>
      </c>
    </row>
    <row r="253" spans="1:39" ht="12" customHeight="1" x14ac:dyDescent="0.15">
      <c r="A253" s="5">
        <f t="shared" si="86"/>
        <v>0</v>
      </c>
      <c r="B253" s="5">
        <f t="shared" si="87"/>
        <v>0</v>
      </c>
      <c r="C253" s="14">
        <f t="shared" si="83"/>
        <v>-35</v>
      </c>
      <c r="F253" s="253">
        <f>VLOOKUP(C253,Blad1!$A:$C,3,0)</f>
        <v>0</v>
      </c>
      <c r="I253" s="54"/>
      <c r="K253" s="1">
        <f>IF(C$4=0,0,(SUM(D$8:D253)/C$4))</f>
        <v>0</v>
      </c>
      <c r="N253" s="1" t="str">
        <f t="shared" si="70"/>
        <v xml:space="preserve"> </v>
      </c>
      <c r="P253" s="3" t="str">
        <f>IF(O253="Plus",$K253,IF(O253="Basis",$K253-SUM(P$8:P252),IF(O253="Breedte",$K253-SUM(P$8:P252),IF(O252="Breedte",1-SUM(P$8:P252)," "))))</f>
        <v xml:space="preserve"> </v>
      </c>
      <c r="Q253" s="57" t="str">
        <f t="shared" si="85"/>
        <v/>
      </c>
      <c r="S253" s="12">
        <f t="shared" si="71"/>
        <v>-35</v>
      </c>
      <c r="T253" s="18">
        <f t="shared" si="72"/>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3"/>
        <v>1</v>
      </c>
      <c r="Z253" s="12">
        <f t="shared" si="74"/>
        <v>1</v>
      </c>
      <c r="AA253" s="12">
        <f t="shared" si="75"/>
        <v>1</v>
      </c>
      <c r="AB253" s="12">
        <f t="shared" si="76"/>
        <v>1</v>
      </c>
      <c r="AD253" s="12">
        <f t="shared" si="77"/>
        <v>-35</v>
      </c>
      <c r="AE253" s="18">
        <f t="shared" si="78"/>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79"/>
        <v>1</v>
      </c>
      <c r="AK253" s="12">
        <f t="shared" si="80"/>
        <v>1</v>
      </c>
      <c r="AL253" s="12">
        <f t="shared" si="81"/>
        <v>1</v>
      </c>
      <c r="AM253" s="12">
        <f t="shared" si="82"/>
        <v>1</v>
      </c>
    </row>
    <row r="254" spans="1:39" ht="12" customHeight="1" x14ac:dyDescent="0.15">
      <c r="A254" s="5">
        <f t="shared" si="86"/>
        <v>0</v>
      </c>
      <c r="B254" s="5">
        <f t="shared" si="87"/>
        <v>0</v>
      </c>
      <c r="C254" s="14">
        <f t="shared" si="83"/>
        <v>-36</v>
      </c>
      <c r="F254" s="253">
        <f>VLOOKUP(C254,Blad1!$A:$C,3,0)</f>
        <v>0</v>
      </c>
      <c r="I254" s="54"/>
      <c r="K254" s="1">
        <f>IF(C$4=0,0,(SUM(D$8:D254)/C$4))</f>
        <v>0</v>
      </c>
      <c r="N254" s="1" t="str">
        <f t="shared" si="70"/>
        <v xml:space="preserve"> </v>
      </c>
      <c r="P254" s="3" t="str">
        <f>IF(O254="Plus",$K254,IF(O254="Basis",$K254-SUM(P$8:P253),IF(O254="Breedte",$K254-SUM(P$8:P253),IF(O253="Breedte",1-SUM(P$8:P253)," "))))</f>
        <v xml:space="preserve"> </v>
      </c>
      <c r="Q254" s="57" t="str">
        <f t="shared" si="85"/>
        <v/>
      </c>
      <c r="S254" s="12">
        <f t="shared" si="71"/>
        <v>-36</v>
      </c>
      <c r="T254" s="18">
        <f t="shared" si="72"/>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3"/>
        <v>1</v>
      </c>
      <c r="Z254" s="12">
        <f t="shared" si="74"/>
        <v>1</v>
      </c>
      <c r="AA254" s="12">
        <f t="shared" si="75"/>
        <v>1</v>
      </c>
      <c r="AB254" s="12">
        <f t="shared" si="76"/>
        <v>1</v>
      </c>
      <c r="AD254" s="12">
        <f t="shared" si="77"/>
        <v>-36</v>
      </c>
      <c r="AE254" s="18">
        <f t="shared" si="78"/>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79"/>
        <v>1</v>
      </c>
      <c r="AK254" s="12">
        <f t="shared" si="80"/>
        <v>1</v>
      </c>
      <c r="AL254" s="12">
        <f t="shared" si="81"/>
        <v>1</v>
      </c>
      <c r="AM254" s="12">
        <f t="shared" si="82"/>
        <v>1</v>
      </c>
    </row>
    <row r="255" spans="1:39" ht="12" customHeight="1" x14ac:dyDescent="0.15">
      <c r="A255" s="5">
        <f t="shared" si="86"/>
        <v>0</v>
      </c>
      <c r="B255" s="5">
        <f t="shared" si="87"/>
        <v>0</v>
      </c>
      <c r="C255" s="14">
        <f t="shared" si="83"/>
        <v>-37</v>
      </c>
      <c r="F255" s="253">
        <f>VLOOKUP(C255,Blad1!$A:$C,3,0)</f>
        <v>0</v>
      </c>
      <c r="I255" s="54"/>
      <c r="K255" s="1">
        <f>IF(C$4=0,0,(SUM(D$8:D255)/C$4))</f>
        <v>0</v>
      </c>
      <c r="N255" s="1" t="str">
        <f t="shared" si="70"/>
        <v xml:space="preserve"> </v>
      </c>
      <c r="P255" s="3" t="str">
        <f>IF(O255="Plus",$K255,IF(O255="Basis",$K255-SUM(P$8:P254),IF(O255="Breedte",$K255-SUM(P$8:P254),IF(O254="Breedte",1-SUM(P$8:P254)," "))))</f>
        <v xml:space="preserve"> </v>
      </c>
      <c r="Q255" s="57" t="str">
        <f t="shared" si="85"/>
        <v/>
      </c>
      <c r="S255" s="12">
        <f t="shared" si="71"/>
        <v>-37</v>
      </c>
      <c r="T255" s="18">
        <f t="shared" si="72"/>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3"/>
        <v>1</v>
      </c>
      <c r="Z255" s="12">
        <f t="shared" si="74"/>
        <v>1</v>
      </c>
      <c r="AA255" s="12">
        <f t="shared" si="75"/>
        <v>1</v>
      </c>
      <c r="AB255" s="12">
        <f t="shared" si="76"/>
        <v>1</v>
      </c>
      <c r="AD255" s="12">
        <f t="shared" si="77"/>
        <v>-37</v>
      </c>
      <c r="AE255" s="18">
        <f t="shared" si="78"/>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79"/>
        <v>1</v>
      </c>
      <c r="AK255" s="12">
        <f t="shared" si="80"/>
        <v>1</v>
      </c>
      <c r="AL255" s="12">
        <f t="shared" si="81"/>
        <v>1</v>
      </c>
      <c r="AM255" s="12">
        <f t="shared" si="82"/>
        <v>1</v>
      </c>
    </row>
    <row r="256" spans="1:39" ht="12" customHeight="1" x14ac:dyDescent="0.15">
      <c r="A256" s="5">
        <f t="shared" si="86"/>
        <v>0</v>
      </c>
      <c r="B256" s="5">
        <f t="shared" si="87"/>
        <v>0</v>
      </c>
      <c r="C256" s="14">
        <f t="shared" si="83"/>
        <v>-38</v>
      </c>
      <c r="F256" s="253">
        <f>VLOOKUP(C256,Blad1!$A:$C,3,0)</f>
        <v>0</v>
      </c>
      <c r="I256" s="54"/>
      <c r="K256" s="1">
        <f>IF(C$4=0,0,(SUM(D$8:D256)/C$4))</f>
        <v>0</v>
      </c>
      <c r="N256" s="1" t="str">
        <f t="shared" si="70"/>
        <v xml:space="preserve"> </v>
      </c>
      <c r="P256" s="3" t="str">
        <f>IF(O256="Plus",$K256,IF(O256="Basis",$K256-SUM(P$8:P255),IF(O256="Breedte",$K256-SUM(P$8:P255),IF(O255="Breedte",1-SUM(P$8:P255)," "))))</f>
        <v xml:space="preserve"> </v>
      </c>
      <c r="Q256" s="57" t="str">
        <f t="shared" si="85"/>
        <v/>
      </c>
      <c r="S256" s="12">
        <f t="shared" si="71"/>
        <v>-38</v>
      </c>
      <c r="T256" s="18">
        <f t="shared" si="72"/>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3"/>
        <v>1</v>
      </c>
      <c r="Z256" s="12">
        <f t="shared" si="74"/>
        <v>1</v>
      </c>
      <c r="AA256" s="12">
        <f t="shared" si="75"/>
        <v>1</v>
      </c>
      <c r="AB256" s="12">
        <f t="shared" si="76"/>
        <v>1</v>
      </c>
      <c r="AD256" s="12">
        <f t="shared" si="77"/>
        <v>-38</v>
      </c>
      <c r="AE256" s="18">
        <f t="shared" si="78"/>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79"/>
        <v>1</v>
      </c>
      <c r="AK256" s="12">
        <f t="shared" si="80"/>
        <v>1</v>
      </c>
      <c r="AL256" s="12">
        <f t="shared" si="81"/>
        <v>1</v>
      </c>
      <c r="AM256" s="12">
        <f t="shared" si="82"/>
        <v>1</v>
      </c>
    </row>
    <row r="257" spans="1:39" ht="12" customHeight="1" x14ac:dyDescent="0.15">
      <c r="A257" s="5">
        <f t="shared" si="86"/>
        <v>0</v>
      </c>
      <c r="B257" s="5">
        <f t="shared" si="87"/>
        <v>0</v>
      </c>
      <c r="C257" s="14">
        <f t="shared" si="83"/>
        <v>-39</v>
      </c>
      <c r="F257" s="253">
        <f>VLOOKUP(C257,Blad1!$A:$C,3,0)</f>
        <v>0</v>
      </c>
      <c r="I257" s="54"/>
      <c r="K257" s="1">
        <f>IF(C$4=0,0,(SUM(D$8:D257)/C$4))</f>
        <v>0</v>
      </c>
      <c r="N257" s="1" t="str">
        <f t="shared" si="70"/>
        <v xml:space="preserve"> </v>
      </c>
      <c r="P257" s="3" t="str">
        <f>IF(O257="Plus",$K257,IF(O257="Basis",$K257-SUM(P$8:P256),IF(O257="Breedte",$K257-SUM(P$8:P256),IF(O256="Breedte",1-SUM(P$8:P256)," "))))</f>
        <v xml:space="preserve"> </v>
      </c>
      <c r="Q257" s="57" t="str">
        <f t="shared" si="85"/>
        <v/>
      </c>
      <c r="S257" s="12">
        <f t="shared" si="71"/>
        <v>-39</v>
      </c>
      <c r="T257" s="18">
        <f t="shared" si="72"/>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3"/>
        <v>1</v>
      </c>
      <c r="Z257" s="12">
        <f t="shared" si="74"/>
        <v>1</v>
      </c>
      <c r="AA257" s="12">
        <f t="shared" si="75"/>
        <v>1</v>
      </c>
      <c r="AB257" s="12">
        <f t="shared" si="76"/>
        <v>1</v>
      </c>
      <c r="AD257" s="12">
        <f t="shared" si="77"/>
        <v>-39</v>
      </c>
      <c r="AE257" s="18">
        <f t="shared" si="78"/>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79"/>
        <v>1</v>
      </c>
      <c r="AK257" s="12">
        <f t="shared" si="80"/>
        <v>1</v>
      </c>
      <c r="AL257" s="12">
        <f t="shared" si="81"/>
        <v>1</v>
      </c>
      <c r="AM257" s="12">
        <f t="shared" si="82"/>
        <v>1</v>
      </c>
    </row>
    <row r="258" spans="1:39" ht="12" customHeight="1" x14ac:dyDescent="0.15">
      <c r="A258" s="5">
        <f t="shared" si="86"/>
        <v>0</v>
      </c>
      <c r="B258" s="5">
        <f t="shared" si="87"/>
        <v>0</v>
      </c>
      <c r="C258" s="14">
        <f t="shared" si="83"/>
        <v>-40</v>
      </c>
      <c r="F258" s="253">
        <f>VLOOKUP(C258,Blad1!$A:$C,3,0)</f>
        <v>0</v>
      </c>
      <c r="I258" s="54"/>
      <c r="K258" s="1">
        <f>IF(C$4=0,0,(SUM(D$8:D258)/C$4))</f>
        <v>0</v>
      </c>
      <c r="N258" s="1" t="str">
        <f t="shared" si="70"/>
        <v xml:space="preserve"> </v>
      </c>
      <c r="P258" s="3" t="str">
        <f>IF(O258="Plus",$K258,IF(O258="Basis",$K258-SUM(P$8:P257),IF(O258="Breedte",$K258-SUM(P$8:P257),IF(O257="Breedte",1-SUM(P$8:P257)," "))))</f>
        <v xml:space="preserve"> </v>
      </c>
      <c r="Q258" s="57" t="str">
        <f t="shared" si="85"/>
        <v/>
      </c>
      <c r="S258" s="12">
        <f t="shared" si="71"/>
        <v>-40</v>
      </c>
      <c r="T258" s="18">
        <f t="shared" si="72"/>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3"/>
        <v>1</v>
      </c>
      <c r="Z258" s="12">
        <f t="shared" si="74"/>
        <v>1</v>
      </c>
      <c r="AA258" s="12">
        <f t="shared" si="75"/>
        <v>1</v>
      </c>
      <c r="AB258" s="12">
        <f t="shared" si="76"/>
        <v>1</v>
      </c>
      <c r="AD258" s="12">
        <f t="shared" si="77"/>
        <v>-40</v>
      </c>
      <c r="AE258" s="18">
        <f t="shared" si="78"/>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79"/>
        <v>1</v>
      </c>
      <c r="AK258" s="12">
        <f t="shared" si="80"/>
        <v>1</v>
      </c>
      <c r="AL258" s="12">
        <f t="shared" si="81"/>
        <v>1</v>
      </c>
      <c r="AM258" s="12">
        <f t="shared" si="82"/>
        <v>1</v>
      </c>
    </row>
    <row r="259" spans="1:39" ht="12" customHeight="1" x14ac:dyDescent="0.15">
      <c r="A259" s="5">
        <f t="shared" si="86"/>
        <v>0</v>
      </c>
      <c r="B259" s="5">
        <f t="shared" si="87"/>
        <v>0</v>
      </c>
      <c r="C259" s="14">
        <f t="shared" si="83"/>
        <v>-41</v>
      </c>
      <c r="F259" s="253">
        <f>VLOOKUP(C259,Blad1!$A:$C,3,0)</f>
        <v>0</v>
      </c>
      <c r="I259" s="54"/>
      <c r="K259" s="1">
        <f>IF(C$4=0,0,(SUM(D$8:D259)/C$4))</f>
        <v>0</v>
      </c>
      <c r="N259" s="1" t="str">
        <f t="shared" si="70"/>
        <v xml:space="preserve"> </v>
      </c>
      <c r="P259" s="3" t="str">
        <f>IF(O259="Plus",$K259,IF(O259="Basis",$K259-SUM(P$8:P258),IF(O259="Breedte",$K259-SUM(P$8:P258),IF(O258="Breedte",1-SUM(P$8:P258)," "))))</f>
        <v xml:space="preserve"> </v>
      </c>
      <c r="Q259" s="57" t="str">
        <f t="shared" si="85"/>
        <v/>
      </c>
      <c r="S259" s="12">
        <f t="shared" si="71"/>
        <v>-41</v>
      </c>
      <c r="T259" s="18">
        <f t="shared" si="72"/>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3"/>
        <v>1</v>
      </c>
      <c r="Z259" s="12">
        <f t="shared" si="74"/>
        <v>1</v>
      </c>
      <c r="AA259" s="12">
        <f t="shared" si="75"/>
        <v>1</v>
      </c>
      <c r="AB259" s="12">
        <f t="shared" si="76"/>
        <v>1</v>
      </c>
      <c r="AD259" s="12">
        <f t="shared" si="77"/>
        <v>-41</v>
      </c>
      <c r="AE259" s="18">
        <f t="shared" si="78"/>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79"/>
        <v>1</v>
      </c>
      <c r="AK259" s="12">
        <f t="shared" si="80"/>
        <v>1</v>
      </c>
      <c r="AL259" s="12">
        <f t="shared" si="81"/>
        <v>1</v>
      </c>
      <c r="AM259" s="12">
        <f t="shared" si="82"/>
        <v>1</v>
      </c>
    </row>
    <row r="260" spans="1:39" ht="12" customHeight="1" x14ac:dyDescent="0.15">
      <c r="A260" s="5">
        <f t="shared" si="86"/>
        <v>0</v>
      </c>
      <c r="B260" s="5">
        <f t="shared" si="87"/>
        <v>0</v>
      </c>
      <c r="C260" s="14">
        <f t="shared" si="83"/>
        <v>-42</v>
      </c>
      <c r="F260" s="253">
        <f>VLOOKUP(C260,Blad1!$A:$C,3,0)</f>
        <v>0</v>
      </c>
      <c r="I260" s="54"/>
      <c r="K260" s="1">
        <f>IF(C$4=0,0,(SUM(D$8:D260)/C$4))</f>
        <v>0</v>
      </c>
      <c r="N260" s="1" t="str">
        <f t="shared" si="70"/>
        <v xml:space="preserve"> </v>
      </c>
      <c r="P260" s="3" t="str">
        <f>IF(O260="Plus",$K260,IF(O260="Basis",$K260-SUM(P$8:P259),IF(O260="Breedte",$K260-SUM(P$8:P259),IF(O259="Breedte",1-SUM(P$8:P259)," "))))</f>
        <v xml:space="preserve"> </v>
      </c>
      <c r="Q260" s="57" t="str">
        <f t="shared" si="85"/>
        <v/>
      </c>
      <c r="S260" s="12">
        <f t="shared" si="71"/>
        <v>-42</v>
      </c>
      <c r="T260" s="18">
        <f t="shared" si="72"/>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3"/>
        <v>1</v>
      </c>
      <c r="Z260" s="12">
        <f t="shared" si="74"/>
        <v>1</v>
      </c>
      <c r="AA260" s="12">
        <f t="shared" si="75"/>
        <v>1</v>
      </c>
      <c r="AB260" s="12">
        <f t="shared" si="76"/>
        <v>1</v>
      </c>
      <c r="AD260" s="12">
        <f t="shared" si="77"/>
        <v>-42</v>
      </c>
      <c r="AE260" s="18">
        <f t="shared" si="78"/>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79"/>
        <v>1</v>
      </c>
      <c r="AK260" s="12">
        <f t="shared" si="80"/>
        <v>1</v>
      </c>
      <c r="AL260" s="12">
        <f t="shared" si="81"/>
        <v>1</v>
      </c>
      <c r="AM260" s="12">
        <f t="shared" si="82"/>
        <v>1</v>
      </c>
    </row>
    <row r="261" spans="1:39" ht="12" customHeight="1" x14ac:dyDescent="0.15">
      <c r="A261" s="5">
        <f t="shared" si="86"/>
        <v>0</v>
      </c>
      <c r="B261" s="5">
        <f t="shared" si="87"/>
        <v>0</v>
      </c>
      <c r="C261" s="14">
        <f t="shared" si="83"/>
        <v>-43</v>
      </c>
      <c r="F261" s="253">
        <f>VLOOKUP(C261,Blad1!$A:$C,3,0)</f>
        <v>0</v>
      </c>
      <c r="I261" s="54"/>
      <c r="K261" s="1">
        <f>IF(C$4=0,0,(SUM(D$8:D261)/C$4))</f>
        <v>0</v>
      </c>
      <c r="N261" s="1" t="str">
        <f t="shared" si="70"/>
        <v xml:space="preserve"> </v>
      </c>
      <c r="P261" s="3" t="str">
        <f>IF(O261="Plus",$K261,IF(O261="Basis",$K261-SUM(P$8:P260),IF(O261="Breedte",$K261-SUM(P$8:P260),IF(O260="Breedte",1-SUM(P$8:P260)," "))))</f>
        <v xml:space="preserve"> </v>
      </c>
      <c r="Q261" s="57" t="str">
        <f t="shared" si="85"/>
        <v/>
      </c>
      <c r="S261" s="12">
        <f t="shared" si="71"/>
        <v>-43</v>
      </c>
      <c r="T261" s="18">
        <f t="shared" si="72"/>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3"/>
        <v>1</v>
      </c>
      <c r="Z261" s="12">
        <f t="shared" si="74"/>
        <v>1</v>
      </c>
      <c r="AA261" s="12">
        <f t="shared" si="75"/>
        <v>1</v>
      </c>
      <c r="AB261" s="12">
        <f t="shared" si="76"/>
        <v>1</v>
      </c>
      <c r="AD261" s="12">
        <f t="shared" si="77"/>
        <v>-43</v>
      </c>
      <c r="AE261" s="18">
        <f t="shared" si="78"/>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79"/>
        <v>1</v>
      </c>
      <c r="AK261" s="12">
        <f t="shared" si="80"/>
        <v>1</v>
      </c>
      <c r="AL261" s="12">
        <f t="shared" si="81"/>
        <v>1</v>
      </c>
      <c r="AM261" s="12">
        <f t="shared" si="82"/>
        <v>1</v>
      </c>
    </row>
    <row r="262" spans="1:39" ht="12" customHeight="1" x14ac:dyDescent="0.15">
      <c r="A262" s="5">
        <f t="shared" si="86"/>
        <v>0</v>
      </c>
      <c r="B262" s="5">
        <f t="shared" si="87"/>
        <v>0</v>
      </c>
      <c r="C262" s="14">
        <f t="shared" si="83"/>
        <v>-44</v>
      </c>
      <c r="F262" s="253">
        <f>VLOOKUP(C262,Blad1!$A:$C,3,0)</f>
        <v>0</v>
      </c>
      <c r="I262" s="54"/>
      <c r="K262" s="1">
        <f>IF(C$4=0,0,(SUM(D$8:D262)/C$4))</f>
        <v>0</v>
      </c>
      <c r="N262" s="1" t="str">
        <f t="shared" si="70"/>
        <v xml:space="preserve"> </v>
      </c>
      <c r="P262" s="3" t="str">
        <f>IF(O262="Plus",$K262,IF(O262="Basis",$K262-SUM(P$8:P261),IF(O262="Breedte",$K262-SUM(P$8:P261),IF(O261="Breedte",1-SUM(P$8:P261)," "))))</f>
        <v xml:space="preserve"> </v>
      </c>
      <c r="Q262" s="57" t="str">
        <f t="shared" si="85"/>
        <v/>
      </c>
      <c r="S262" s="12">
        <f t="shared" si="71"/>
        <v>-44</v>
      </c>
      <c r="T262" s="18">
        <f t="shared" si="72"/>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3"/>
        <v>1</v>
      </c>
      <c r="Z262" s="12">
        <f t="shared" si="74"/>
        <v>1</v>
      </c>
      <c r="AA262" s="12">
        <f t="shared" si="75"/>
        <v>1</v>
      </c>
      <c r="AB262" s="12">
        <f t="shared" si="76"/>
        <v>1</v>
      </c>
      <c r="AD262" s="12">
        <f t="shared" si="77"/>
        <v>-44</v>
      </c>
      <c r="AE262" s="18">
        <f t="shared" si="78"/>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79"/>
        <v>1</v>
      </c>
      <c r="AK262" s="12">
        <f t="shared" si="80"/>
        <v>1</v>
      </c>
      <c r="AL262" s="12">
        <f t="shared" si="81"/>
        <v>1</v>
      </c>
      <c r="AM262" s="12">
        <f t="shared" si="82"/>
        <v>1</v>
      </c>
    </row>
    <row r="263" spans="1:39" ht="12" customHeight="1" x14ac:dyDescent="0.15">
      <c r="A263" s="5">
        <f t="shared" si="86"/>
        <v>0</v>
      </c>
      <c r="B263" s="5">
        <f t="shared" si="87"/>
        <v>0</v>
      </c>
      <c r="C263" s="14">
        <f t="shared" si="83"/>
        <v>-45</v>
      </c>
      <c r="F263" s="253">
        <f>VLOOKUP(C263,Blad1!$A:$C,3,0)</f>
        <v>0</v>
      </c>
      <c r="I263" s="54"/>
      <c r="K263" s="1">
        <f>IF(C$4=0,0,(SUM(D$8:D263)/C$4))</f>
        <v>0</v>
      </c>
      <c r="N263" s="1" t="str">
        <f t="shared" si="70"/>
        <v xml:space="preserve"> </v>
      </c>
      <c r="P263" s="3" t="str">
        <f>IF(O263="Plus",$K263,IF(O263="Basis",$K263-SUM(P$8:P262),IF(O263="Breedte",$K263-SUM(P$8:P262),IF(O262="Breedte",1-SUM(P$8:P262)," "))))</f>
        <v xml:space="preserve"> </v>
      </c>
      <c r="Q263" s="57" t="str">
        <f t="shared" si="85"/>
        <v/>
      </c>
      <c r="S263" s="12">
        <f t="shared" si="71"/>
        <v>-45</v>
      </c>
      <c r="T263" s="18">
        <f t="shared" si="72"/>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3"/>
        <v>1</v>
      </c>
      <c r="Z263" s="12">
        <f t="shared" si="74"/>
        <v>1</v>
      </c>
      <c r="AA263" s="12">
        <f t="shared" si="75"/>
        <v>1</v>
      </c>
      <c r="AB263" s="12">
        <f t="shared" si="76"/>
        <v>1</v>
      </c>
      <c r="AD263" s="12">
        <f t="shared" si="77"/>
        <v>-45</v>
      </c>
      <c r="AE263" s="18">
        <f t="shared" si="78"/>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79"/>
        <v>1</v>
      </c>
      <c r="AK263" s="12">
        <f t="shared" si="80"/>
        <v>1</v>
      </c>
      <c r="AL263" s="12">
        <f t="shared" si="81"/>
        <v>1</v>
      </c>
      <c r="AM263" s="12">
        <f t="shared" si="82"/>
        <v>1</v>
      </c>
    </row>
    <row r="264" spans="1:39" ht="12" customHeight="1" x14ac:dyDescent="0.15">
      <c r="A264" s="5">
        <f t="shared" si="86"/>
        <v>0</v>
      </c>
      <c r="B264" s="5">
        <f t="shared" si="87"/>
        <v>0</v>
      </c>
      <c r="C264" s="14">
        <f t="shared" si="83"/>
        <v>-46</v>
      </c>
      <c r="F264" s="253">
        <f>VLOOKUP(C264,Blad1!$A:$C,3,0)</f>
        <v>0</v>
      </c>
      <c r="I264" s="54"/>
      <c r="K264" s="1">
        <f>IF(C$4=0,0,(SUM(D$8:D264)/C$4))</f>
        <v>0</v>
      </c>
      <c r="N264" s="1" t="str">
        <f t="shared" ref="N264:N300" si="88">IF(OR(O264="Plus",O264="Basis",O264="Breedte"),K264," ")</f>
        <v xml:space="preserve"> </v>
      </c>
      <c r="P264" s="3" t="str">
        <f>IF(O264="Plus",$K264,IF(O264="Basis",$K264-SUM(P$8:P263),IF(O264="Breedte",$K264-SUM(P$8:P263),IF(O263="Breedte",1-SUM(P$8:P263)," "))))</f>
        <v xml:space="preserve"> </v>
      </c>
      <c r="Q264" s="57" t="str">
        <f t="shared" si="85"/>
        <v/>
      </c>
      <c r="S264" s="12">
        <f t="shared" ref="S264:S300" si="89">C264</f>
        <v>-46</v>
      </c>
      <c r="T264" s="18">
        <f t="shared" ref="T264:T300" si="90">K264</f>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ref="Y264:Y300" si="91">IF(D264=0,1,ABS(K264-0.2))</f>
        <v>1</v>
      </c>
      <c r="Z264" s="12">
        <f t="shared" ref="Z264:Z300" si="92">IF(D264=0,1,ABS(K264-0.5))</f>
        <v>1</v>
      </c>
      <c r="AA264" s="12">
        <f t="shared" ref="AA264:AA300" si="93">IF(D264=0,1,ABS(K264-0.8))</f>
        <v>1</v>
      </c>
      <c r="AB264" s="12">
        <f t="shared" ref="AB264:AB300" si="94">IF(D264=0,1,ABS(K264-1))</f>
        <v>1</v>
      </c>
      <c r="AD264" s="12">
        <f t="shared" ref="AD264:AD300" si="95">S264</f>
        <v>-46</v>
      </c>
      <c r="AE264" s="18">
        <f t="shared" ref="AE264:AE300" si="96">K264</f>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ref="AJ264:AJ300" si="97">IF(AE264=0,1,ABS(AH264-0.25))</f>
        <v>1</v>
      </c>
      <c r="AK264" s="12">
        <f t="shared" ref="AK264:AK300" si="98">IF(T264=0,1,ABS(W264-0.5))</f>
        <v>1</v>
      </c>
      <c r="AL264" s="12">
        <f t="shared" ref="AL264:AL300" si="99">IF(T264=0,1,ABS(W264-0.75))</f>
        <v>1</v>
      </c>
      <c r="AM264" s="12">
        <f t="shared" ref="AM264:AM300" si="100">IF(T264=0,1,ABS(W264-0.9))</f>
        <v>1</v>
      </c>
    </row>
    <row r="265" spans="1:39" ht="12" customHeight="1" x14ac:dyDescent="0.15">
      <c r="A265" s="5">
        <f t="shared" si="86"/>
        <v>0</v>
      </c>
      <c r="B265" s="5">
        <f t="shared" si="87"/>
        <v>0</v>
      </c>
      <c r="C265" s="14">
        <f t="shared" ref="C265:C300" si="101">C264-1</f>
        <v>-47</v>
      </c>
      <c r="F265" s="253">
        <f>VLOOKUP(C265,Blad1!$A:$C,3,0)</f>
        <v>0</v>
      </c>
      <c r="K265" s="1">
        <f>IF(C$4=0,0,(SUM(D$8:D265)/C$4))</f>
        <v>0</v>
      </c>
      <c r="N265" s="1" t="str">
        <f t="shared" si="88"/>
        <v xml:space="preserve"> </v>
      </c>
      <c r="P265" s="3" t="str">
        <f>IF(O265="Plus",$K265,IF(O265="Basis",$K265-SUM(P$8:P264),IF(O265="Breedte",$K265-SUM(P$8:P264),IF(O264="Breedte",1-SUM(P$8:P264)," "))))</f>
        <v xml:space="preserve"> </v>
      </c>
      <c r="Q265" s="57" t="str">
        <f t="shared" ref="Q265:Q275" si="102">IF(L264="plus",CONCATENATE(E265,", "),IF(L264="basis",IF(E265=0,"",CONCATENATE(E265,", ")),CONCATENATE(Q264,IF(E265=0,"",CONCATENATE(E265,", ")))))</f>
        <v/>
      </c>
      <c r="S265" s="12">
        <f t="shared" si="89"/>
        <v>-47</v>
      </c>
      <c r="T265" s="18">
        <f t="shared" si="90"/>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si="91"/>
        <v>1</v>
      </c>
      <c r="Z265" s="12">
        <f t="shared" si="92"/>
        <v>1</v>
      </c>
      <c r="AA265" s="12">
        <f t="shared" si="93"/>
        <v>1</v>
      </c>
      <c r="AB265" s="12">
        <f t="shared" si="94"/>
        <v>1</v>
      </c>
      <c r="AD265" s="12">
        <f t="shared" si="95"/>
        <v>-47</v>
      </c>
      <c r="AE265" s="18">
        <f t="shared" si="96"/>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si="97"/>
        <v>1</v>
      </c>
      <c r="AK265" s="12">
        <f t="shared" si="98"/>
        <v>1</v>
      </c>
      <c r="AL265" s="12">
        <f t="shared" si="99"/>
        <v>1</v>
      </c>
      <c r="AM265" s="12">
        <f t="shared" si="100"/>
        <v>1</v>
      </c>
    </row>
    <row r="266" spans="1:39" ht="12" customHeight="1" x14ac:dyDescent="0.15">
      <c r="A266" s="5">
        <f t="shared" si="86"/>
        <v>0</v>
      </c>
      <c r="B266" s="5">
        <f t="shared" si="87"/>
        <v>0</v>
      </c>
      <c r="C266" s="14">
        <f t="shared" si="101"/>
        <v>-48</v>
      </c>
      <c r="F266" s="253">
        <f>VLOOKUP(C266,Blad1!$A:$C,3,0)</f>
        <v>0</v>
      </c>
      <c r="K266" s="1">
        <f>IF(C$4=0,0,(SUM(D$8:D266)/C$4))</f>
        <v>0</v>
      </c>
      <c r="N266" s="1" t="str">
        <f t="shared" si="88"/>
        <v xml:space="preserve"> </v>
      </c>
      <c r="P266" s="3" t="str">
        <f>IF(O266="Plus",$K266,IF(O266="Basis",$K266-SUM(P$8:P265),IF(O266="Breedte",$K266-SUM(P$8:P265),IF(O265="Breedte",1-SUM(P$8:P265)," "))))</f>
        <v xml:space="preserve"> </v>
      </c>
      <c r="Q266" s="57" t="str">
        <f t="shared" si="102"/>
        <v/>
      </c>
      <c r="S266" s="12">
        <f t="shared" si="89"/>
        <v>-48</v>
      </c>
      <c r="T266" s="18">
        <f t="shared" si="90"/>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1"/>
        <v>1</v>
      </c>
      <c r="Z266" s="12">
        <f t="shared" si="92"/>
        <v>1</v>
      </c>
      <c r="AA266" s="12">
        <f t="shared" si="93"/>
        <v>1</v>
      </c>
      <c r="AB266" s="12">
        <f t="shared" si="94"/>
        <v>1</v>
      </c>
      <c r="AD266" s="12">
        <f t="shared" si="95"/>
        <v>-48</v>
      </c>
      <c r="AE266" s="18">
        <f t="shared" si="96"/>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7"/>
        <v>1</v>
      </c>
      <c r="AK266" s="12">
        <f t="shared" si="98"/>
        <v>1</v>
      </c>
      <c r="AL266" s="12">
        <f t="shared" si="99"/>
        <v>1</v>
      </c>
      <c r="AM266" s="12">
        <f t="shared" si="100"/>
        <v>1</v>
      </c>
    </row>
    <row r="267" spans="1:39" ht="12" customHeight="1" x14ac:dyDescent="0.15">
      <c r="A267" s="5">
        <f t="shared" si="86"/>
        <v>0</v>
      </c>
      <c r="B267" s="5">
        <f t="shared" si="87"/>
        <v>0</v>
      </c>
      <c r="C267" s="14">
        <f t="shared" si="101"/>
        <v>-49</v>
      </c>
      <c r="F267" s="253">
        <f>VLOOKUP(C267,Blad1!$A:$C,3,0)</f>
        <v>0</v>
      </c>
      <c r="K267" s="1">
        <f>IF(C$4=0,0,(SUM(D$8:D267)/C$4))</f>
        <v>0</v>
      </c>
      <c r="N267" s="1" t="str">
        <f t="shared" si="88"/>
        <v xml:space="preserve"> </v>
      </c>
      <c r="P267" s="3" t="str">
        <f>IF(O267="Plus",$K267,IF(O267="Basis",$K267-SUM(P$8:P266),IF(O267="Breedte",$K267-SUM(P$8:P266),IF(O266="Breedte",1-SUM(P$8:P266)," "))))</f>
        <v xml:space="preserve"> </v>
      </c>
      <c r="Q267" s="57" t="str">
        <f t="shared" si="102"/>
        <v/>
      </c>
      <c r="S267" s="12">
        <f t="shared" si="89"/>
        <v>-49</v>
      </c>
      <c r="T267" s="18">
        <f t="shared" si="90"/>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1"/>
        <v>1</v>
      </c>
      <c r="Z267" s="12">
        <f t="shared" si="92"/>
        <v>1</v>
      </c>
      <c r="AA267" s="12">
        <f t="shared" si="93"/>
        <v>1</v>
      </c>
      <c r="AB267" s="12">
        <f t="shared" si="94"/>
        <v>1</v>
      </c>
      <c r="AD267" s="12">
        <f t="shared" si="95"/>
        <v>-49</v>
      </c>
      <c r="AE267" s="18">
        <f t="shared" si="96"/>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7"/>
        <v>1</v>
      </c>
      <c r="AK267" s="12">
        <f t="shared" si="98"/>
        <v>1</v>
      </c>
      <c r="AL267" s="12">
        <f t="shared" si="99"/>
        <v>1</v>
      </c>
      <c r="AM267" s="12">
        <f t="shared" si="100"/>
        <v>1</v>
      </c>
    </row>
    <row r="268" spans="1:39" ht="12" customHeight="1" x14ac:dyDescent="0.15">
      <c r="A268" s="5">
        <f>IF(I268="A",25,IF(I268="B",50,IF(I268="C",75,IF(I268="D",90,0))))</f>
        <v>0</v>
      </c>
      <c r="B268" s="5">
        <f t="shared" si="87"/>
        <v>0</v>
      </c>
      <c r="C268" s="14">
        <f t="shared" si="101"/>
        <v>-50</v>
      </c>
      <c r="F268" s="253">
        <f>VLOOKUP(C268,Blad1!$A:$C,3,0)</f>
        <v>0</v>
      </c>
      <c r="K268" s="1">
        <f>IF(C$4=0,0,(SUM(D$8:D268)/C$4))</f>
        <v>0</v>
      </c>
      <c r="N268" s="1" t="str">
        <f t="shared" si="88"/>
        <v xml:space="preserve"> </v>
      </c>
      <c r="P268" s="3" t="str">
        <f>IF(O268="Plus",$K268,IF(O268="Basis",$K268-SUM(P$8:P267),IF(O268="Breedte",$K268-SUM(P$8:P267),IF(O267="Breedte",1-SUM(P$8:P267)," "))))</f>
        <v xml:space="preserve"> </v>
      </c>
      <c r="Q268" s="57" t="str">
        <f t="shared" si="102"/>
        <v/>
      </c>
      <c r="S268" s="12">
        <f t="shared" si="89"/>
        <v>-50</v>
      </c>
      <c r="T268" s="18">
        <f t="shared" si="90"/>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1"/>
        <v>1</v>
      </c>
      <c r="Z268" s="12">
        <f t="shared" si="92"/>
        <v>1</v>
      </c>
      <c r="AA268" s="12">
        <f t="shared" si="93"/>
        <v>1</v>
      </c>
      <c r="AB268" s="12">
        <f t="shared" si="94"/>
        <v>1</v>
      </c>
      <c r="AD268" s="12">
        <f t="shared" si="95"/>
        <v>-50</v>
      </c>
      <c r="AE268" s="18">
        <f t="shared" si="96"/>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7"/>
        <v>1</v>
      </c>
      <c r="AK268" s="12">
        <f t="shared" si="98"/>
        <v>1</v>
      </c>
      <c r="AL268" s="12">
        <f t="shared" si="99"/>
        <v>1</v>
      </c>
      <c r="AM268" s="12">
        <f t="shared" si="100"/>
        <v>1</v>
      </c>
    </row>
    <row r="269" spans="1:39" ht="12" customHeight="1" x14ac:dyDescent="0.15">
      <c r="A269" s="5">
        <f>IF(I269="A",25,IF(I269="B",50,IF(I269="C",75,IF(I269="D",90,0))))</f>
        <v>0</v>
      </c>
      <c r="B269" s="5">
        <f t="shared" si="87"/>
        <v>0</v>
      </c>
      <c r="C269" s="14">
        <f t="shared" si="101"/>
        <v>-51</v>
      </c>
      <c r="F269" s="253">
        <f>VLOOKUP(C269,Blad1!$A:$C,3,0)</f>
        <v>0</v>
      </c>
      <c r="K269" s="1">
        <f>IF(C$4=0,0,(SUM(D$8:D269)/C$4))</f>
        <v>0</v>
      </c>
      <c r="N269" s="1" t="str">
        <f t="shared" si="88"/>
        <v xml:space="preserve"> </v>
      </c>
      <c r="P269" s="3" t="str">
        <f>IF(O269="Plus",$K269,IF(O269="Basis",$K269-SUM(P$8:P268),IF(O269="Breedte",$K269-SUM(P$8:P268),IF(O268="Breedte",1-SUM(P$8:P268)," "))))</f>
        <v xml:space="preserve"> </v>
      </c>
      <c r="Q269" s="57" t="str">
        <f t="shared" si="102"/>
        <v/>
      </c>
      <c r="S269" s="12">
        <f t="shared" si="89"/>
        <v>-51</v>
      </c>
      <c r="T269" s="18">
        <f t="shared" si="90"/>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1"/>
        <v>1</v>
      </c>
      <c r="Z269" s="12">
        <f t="shared" si="92"/>
        <v>1</v>
      </c>
      <c r="AA269" s="12">
        <f t="shared" si="93"/>
        <v>1</v>
      </c>
      <c r="AB269" s="12">
        <f t="shared" si="94"/>
        <v>1</v>
      </c>
      <c r="AD269" s="12">
        <f t="shared" si="95"/>
        <v>-51</v>
      </c>
      <c r="AE269" s="18">
        <f t="shared" si="96"/>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7"/>
        <v>1</v>
      </c>
      <c r="AK269" s="12">
        <f t="shared" si="98"/>
        <v>1</v>
      </c>
      <c r="AL269" s="12">
        <f t="shared" si="99"/>
        <v>1</v>
      </c>
      <c r="AM269" s="12">
        <f t="shared" si="100"/>
        <v>1</v>
      </c>
    </row>
    <row r="270" spans="1:39" ht="12" customHeight="1" x14ac:dyDescent="0.15">
      <c r="A270" s="5">
        <f>IF(I270="A",25,IF(I270="B",50,IF(I270="C",75,IF(I270="D",90,0))))</f>
        <v>0</v>
      </c>
      <c r="B270" s="5">
        <f t="shared" si="87"/>
        <v>0</v>
      </c>
      <c r="C270" s="14">
        <f t="shared" si="101"/>
        <v>-52</v>
      </c>
      <c r="F270" s="253">
        <f>VLOOKUP(C270,Blad1!$A:$C,3,0)</f>
        <v>0</v>
      </c>
      <c r="K270" s="1">
        <f>IF(C$4=0,0,(SUM(D$8:D270)/C$4))</f>
        <v>0</v>
      </c>
      <c r="N270" s="1" t="str">
        <f t="shared" si="88"/>
        <v xml:space="preserve"> </v>
      </c>
      <c r="P270" s="3" t="str">
        <f>IF(O270="Plus",$K270,IF(O270="Basis",$K270-SUM(P$8:P269),IF(O270="Breedte",$K270-SUM(P$8:P269),IF(O269="Breedte",1-SUM(P$8:P269)," "))))</f>
        <v xml:space="preserve"> </v>
      </c>
      <c r="Q270" s="57" t="str">
        <f t="shared" si="102"/>
        <v/>
      </c>
      <c r="S270" s="12">
        <f t="shared" si="89"/>
        <v>-52</v>
      </c>
      <c r="T270" s="18">
        <f t="shared" si="90"/>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1"/>
        <v>1</v>
      </c>
      <c r="Z270" s="12">
        <f t="shared" si="92"/>
        <v>1</v>
      </c>
      <c r="AA270" s="12">
        <f t="shared" si="93"/>
        <v>1</v>
      </c>
      <c r="AB270" s="12">
        <f t="shared" si="94"/>
        <v>1</v>
      </c>
      <c r="AD270" s="12">
        <f t="shared" si="95"/>
        <v>-52</v>
      </c>
      <c r="AE270" s="18">
        <f t="shared" si="96"/>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7"/>
        <v>1</v>
      </c>
      <c r="AK270" s="12">
        <f t="shared" si="98"/>
        <v>1</v>
      </c>
      <c r="AL270" s="12">
        <f t="shared" si="99"/>
        <v>1</v>
      </c>
      <c r="AM270" s="12">
        <f t="shared" si="100"/>
        <v>1</v>
      </c>
    </row>
    <row r="271" spans="1:39" ht="12" customHeight="1" x14ac:dyDescent="0.15">
      <c r="A271" s="5">
        <f>IF(I271="A",25,IF(I271="B",50,IF(I271="C",75,IF(I271="D",90,0))))</f>
        <v>0</v>
      </c>
      <c r="B271" s="5">
        <f t="shared" si="87"/>
        <v>0</v>
      </c>
      <c r="C271" s="14">
        <f t="shared" si="101"/>
        <v>-53</v>
      </c>
      <c r="F271" s="253">
        <f>VLOOKUP(C271,Blad1!$A:$C,3,0)</f>
        <v>0</v>
      </c>
      <c r="K271" s="1">
        <f>IF(C$4=0,0,(SUM(D$8:D271)/C$4))</f>
        <v>0</v>
      </c>
      <c r="N271" s="1" t="str">
        <f t="shared" si="88"/>
        <v xml:space="preserve"> </v>
      </c>
      <c r="P271" s="3" t="str">
        <f>IF(O271="Plus",$K271,IF(O271="Basis",$K271-SUM(P$8:P270),IF(O271="Breedte",$K271-SUM(P$8:P270),IF(O270="Breedte",1-SUM(P$8:P270)," "))))</f>
        <v xml:space="preserve"> </v>
      </c>
      <c r="Q271" s="57" t="str">
        <f t="shared" si="102"/>
        <v/>
      </c>
      <c r="S271" s="12">
        <f t="shared" si="89"/>
        <v>-53</v>
      </c>
      <c r="T271" s="18">
        <f t="shared" si="90"/>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1"/>
        <v>1</v>
      </c>
      <c r="Z271" s="12">
        <f t="shared" si="92"/>
        <v>1</v>
      </c>
      <c r="AA271" s="12">
        <f t="shared" si="93"/>
        <v>1</v>
      </c>
      <c r="AB271" s="12">
        <f t="shared" si="94"/>
        <v>1</v>
      </c>
      <c r="AD271" s="12">
        <f t="shared" si="95"/>
        <v>-53</v>
      </c>
      <c r="AE271" s="18">
        <f t="shared" si="96"/>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7"/>
        <v>1</v>
      </c>
      <c r="AK271" s="12">
        <f t="shared" si="98"/>
        <v>1</v>
      </c>
      <c r="AL271" s="12">
        <f t="shared" si="99"/>
        <v>1</v>
      </c>
      <c r="AM271" s="12">
        <f t="shared" si="100"/>
        <v>1</v>
      </c>
    </row>
    <row r="272" spans="1:39" ht="12" customHeight="1" x14ac:dyDescent="0.15">
      <c r="A272" s="5">
        <f>IF(I272="A",25,IF(I272="B",50,IF(I272="C",75,IF(I272="D",90,0))))</f>
        <v>0</v>
      </c>
      <c r="B272" s="5">
        <f t="shared" si="87"/>
        <v>0</v>
      </c>
      <c r="C272" s="14">
        <f t="shared" si="101"/>
        <v>-54</v>
      </c>
      <c r="F272" s="253">
        <f>VLOOKUP(C272,Blad1!$A:$C,3,0)</f>
        <v>0</v>
      </c>
      <c r="K272" s="1">
        <f>IF(C$4=0,0,(SUM(D$8:D272)/C$4))</f>
        <v>0</v>
      </c>
      <c r="N272" s="1" t="str">
        <f t="shared" si="88"/>
        <v xml:space="preserve"> </v>
      </c>
      <c r="Q272" s="57" t="str">
        <f t="shared" si="102"/>
        <v/>
      </c>
      <c r="S272" s="12">
        <f t="shared" si="89"/>
        <v>-54</v>
      </c>
      <c r="T272" s="18">
        <f t="shared" si="90"/>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1"/>
        <v>1</v>
      </c>
      <c r="Z272" s="12">
        <f t="shared" si="92"/>
        <v>1</v>
      </c>
      <c r="AA272" s="12">
        <f t="shared" si="93"/>
        <v>1</v>
      </c>
      <c r="AB272" s="12">
        <f t="shared" si="94"/>
        <v>1</v>
      </c>
      <c r="AD272" s="12">
        <f t="shared" si="95"/>
        <v>-54</v>
      </c>
      <c r="AE272" s="18">
        <f t="shared" si="96"/>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7"/>
        <v>1</v>
      </c>
      <c r="AK272" s="12">
        <f t="shared" si="98"/>
        <v>1</v>
      </c>
      <c r="AL272" s="12">
        <f t="shared" si="99"/>
        <v>1</v>
      </c>
      <c r="AM272" s="12">
        <f t="shared" si="100"/>
        <v>1</v>
      </c>
    </row>
    <row r="273" spans="3:39" ht="12" customHeight="1" x14ac:dyDescent="0.15">
      <c r="C273" s="14">
        <f t="shared" si="101"/>
        <v>-55</v>
      </c>
      <c r="F273" s="253">
        <f>VLOOKUP(C273,Blad1!$A:$C,3,0)</f>
        <v>0</v>
      </c>
      <c r="K273" s="1">
        <f>IF(C$4=0,0,(SUM(D$8:D273)/C$4))</f>
        <v>0</v>
      </c>
      <c r="N273" s="1" t="str">
        <f t="shared" si="88"/>
        <v xml:space="preserve"> </v>
      </c>
      <c r="Q273" s="57" t="str">
        <f t="shared" si="102"/>
        <v/>
      </c>
      <c r="S273" s="12">
        <f t="shared" si="89"/>
        <v>-55</v>
      </c>
      <c r="T273" s="18">
        <f t="shared" si="90"/>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1"/>
        <v>1</v>
      </c>
      <c r="Z273" s="12">
        <f t="shared" si="92"/>
        <v>1</v>
      </c>
      <c r="AA273" s="12">
        <f t="shared" si="93"/>
        <v>1</v>
      </c>
      <c r="AB273" s="12">
        <f t="shared" si="94"/>
        <v>1</v>
      </c>
      <c r="AD273" s="12">
        <f t="shared" si="95"/>
        <v>-55</v>
      </c>
      <c r="AE273" s="18">
        <f t="shared" si="96"/>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7"/>
        <v>1</v>
      </c>
      <c r="AK273" s="12">
        <f t="shared" si="98"/>
        <v>1</v>
      </c>
      <c r="AL273" s="12">
        <f t="shared" si="99"/>
        <v>1</v>
      </c>
      <c r="AM273" s="12">
        <f t="shared" si="100"/>
        <v>1</v>
      </c>
    </row>
    <row r="274" spans="3:39" ht="12" customHeight="1" x14ac:dyDescent="0.15">
      <c r="C274" s="14">
        <f t="shared" si="101"/>
        <v>-56</v>
      </c>
      <c r="F274" s="253">
        <f>VLOOKUP(C274,Blad1!$A:$C,3,0)</f>
        <v>0</v>
      </c>
      <c r="K274" s="1">
        <f>IF(C$4=0,0,(SUM(D$8:D274)/C$4))</f>
        <v>0</v>
      </c>
      <c r="N274" s="1" t="str">
        <f t="shared" si="88"/>
        <v xml:space="preserve"> </v>
      </c>
      <c r="Q274" s="57" t="str">
        <f t="shared" si="102"/>
        <v/>
      </c>
      <c r="S274" s="12">
        <f t="shared" si="89"/>
        <v>-56</v>
      </c>
      <c r="T274" s="18">
        <f t="shared" si="90"/>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1"/>
        <v>1</v>
      </c>
      <c r="Z274" s="12">
        <f t="shared" si="92"/>
        <v>1</v>
      </c>
      <c r="AA274" s="12">
        <f t="shared" si="93"/>
        <v>1</v>
      </c>
      <c r="AB274" s="12">
        <f t="shared" si="94"/>
        <v>1</v>
      </c>
      <c r="AD274" s="12">
        <f t="shared" si="95"/>
        <v>-56</v>
      </c>
      <c r="AE274" s="18">
        <f t="shared" si="96"/>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7"/>
        <v>1</v>
      </c>
      <c r="AK274" s="12">
        <f t="shared" si="98"/>
        <v>1</v>
      </c>
      <c r="AL274" s="12">
        <f t="shared" si="99"/>
        <v>1</v>
      </c>
      <c r="AM274" s="12">
        <f t="shared" si="100"/>
        <v>1</v>
      </c>
    </row>
    <row r="275" spans="3:39" ht="12" customHeight="1" x14ac:dyDescent="0.15">
      <c r="C275" s="14">
        <f t="shared" si="101"/>
        <v>-57</v>
      </c>
      <c r="F275" s="253">
        <f>VLOOKUP(C275,Blad1!$A:$C,3,0)</f>
        <v>0</v>
      </c>
      <c r="K275" s="1">
        <f>IF(C$4=0,0,(SUM(D$8:D275)/C$4))</f>
        <v>0</v>
      </c>
      <c r="N275" s="1" t="str">
        <f t="shared" si="88"/>
        <v xml:space="preserve"> </v>
      </c>
      <c r="Q275" s="57" t="str">
        <f t="shared" si="102"/>
        <v/>
      </c>
      <c r="S275" s="12">
        <f t="shared" si="89"/>
        <v>-57</v>
      </c>
      <c r="T275" s="18">
        <f t="shared" si="90"/>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1"/>
        <v>1</v>
      </c>
      <c r="Z275" s="12">
        <f t="shared" si="92"/>
        <v>1</v>
      </c>
      <c r="AA275" s="12">
        <f t="shared" si="93"/>
        <v>1</v>
      </c>
      <c r="AB275" s="12">
        <f t="shared" si="94"/>
        <v>1</v>
      </c>
      <c r="AD275" s="12">
        <f t="shared" si="95"/>
        <v>-57</v>
      </c>
      <c r="AE275" s="18">
        <f t="shared" si="96"/>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7"/>
        <v>1</v>
      </c>
      <c r="AK275" s="12">
        <f t="shared" si="98"/>
        <v>1</v>
      </c>
      <c r="AL275" s="12">
        <f t="shared" si="99"/>
        <v>1</v>
      </c>
      <c r="AM275" s="12">
        <f t="shared" si="100"/>
        <v>1</v>
      </c>
    </row>
    <row r="276" spans="3:39" ht="12" customHeight="1" x14ac:dyDescent="0.15">
      <c r="C276" s="14">
        <f t="shared" si="101"/>
        <v>-58</v>
      </c>
      <c r="F276" s="253">
        <f>VLOOKUP(C276,Blad1!$A:$C,3,0)</f>
        <v>0</v>
      </c>
      <c r="K276" s="1">
        <f>IF(C$4=0,0,(SUM(D$8:D276)/C$4))</f>
        <v>0</v>
      </c>
      <c r="N276" s="1" t="str">
        <f t="shared" si="88"/>
        <v xml:space="preserve"> </v>
      </c>
      <c r="S276" s="12">
        <f t="shared" si="89"/>
        <v>-58</v>
      </c>
      <c r="T276" s="18">
        <f t="shared" si="90"/>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1"/>
        <v>1</v>
      </c>
      <c r="Z276" s="12">
        <f t="shared" si="92"/>
        <v>1</v>
      </c>
      <c r="AA276" s="12">
        <f t="shared" si="93"/>
        <v>1</v>
      </c>
      <c r="AB276" s="12">
        <f t="shared" si="94"/>
        <v>1</v>
      </c>
      <c r="AD276" s="12">
        <f t="shared" si="95"/>
        <v>-58</v>
      </c>
      <c r="AE276" s="18">
        <f t="shared" si="96"/>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7"/>
        <v>1</v>
      </c>
      <c r="AK276" s="12">
        <f t="shared" si="98"/>
        <v>1</v>
      </c>
      <c r="AL276" s="12">
        <f t="shared" si="99"/>
        <v>1</v>
      </c>
      <c r="AM276" s="12">
        <f t="shared" si="100"/>
        <v>1</v>
      </c>
    </row>
    <row r="277" spans="3:39" ht="12" customHeight="1" x14ac:dyDescent="0.15">
      <c r="C277" s="14">
        <f t="shared" si="101"/>
        <v>-59</v>
      </c>
      <c r="F277" s="253">
        <f>VLOOKUP(C277,Blad1!$A:$C,3,0)</f>
        <v>0</v>
      </c>
      <c r="K277" s="1">
        <f>IF(C$4=0,0,(SUM(D$8:D277)/C$4))</f>
        <v>0</v>
      </c>
      <c r="N277" s="1" t="str">
        <f t="shared" si="88"/>
        <v xml:space="preserve"> </v>
      </c>
      <c r="S277" s="12">
        <f t="shared" si="89"/>
        <v>-59</v>
      </c>
      <c r="T277" s="18">
        <f t="shared" si="90"/>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1"/>
        <v>1</v>
      </c>
      <c r="Z277" s="12">
        <f t="shared" si="92"/>
        <v>1</v>
      </c>
      <c r="AA277" s="12">
        <f t="shared" si="93"/>
        <v>1</v>
      </c>
      <c r="AB277" s="12">
        <f t="shared" si="94"/>
        <v>1</v>
      </c>
      <c r="AD277" s="12">
        <f t="shared" si="95"/>
        <v>-59</v>
      </c>
      <c r="AE277" s="18">
        <f t="shared" si="96"/>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7"/>
        <v>1</v>
      </c>
      <c r="AK277" s="12">
        <f t="shared" si="98"/>
        <v>1</v>
      </c>
      <c r="AL277" s="12">
        <f t="shared" si="99"/>
        <v>1</v>
      </c>
      <c r="AM277" s="12">
        <f t="shared" si="100"/>
        <v>1</v>
      </c>
    </row>
    <row r="278" spans="3:39" ht="12" customHeight="1" x14ac:dyDescent="0.15">
      <c r="C278" s="14">
        <f t="shared" si="101"/>
        <v>-60</v>
      </c>
      <c r="F278" s="253">
        <f>VLOOKUP(C278,Blad1!$A:$C,3,0)</f>
        <v>0</v>
      </c>
      <c r="K278" s="1">
        <f>IF(C$4=0,0,(SUM(D$8:D278)/C$4))</f>
        <v>0</v>
      </c>
      <c r="N278" s="1" t="str">
        <f t="shared" si="88"/>
        <v xml:space="preserve"> </v>
      </c>
      <c r="S278" s="12">
        <f t="shared" si="89"/>
        <v>-60</v>
      </c>
      <c r="T278" s="18">
        <f t="shared" si="90"/>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1"/>
        <v>1</v>
      </c>
      <c r="Z278" s="12">
        <f t="shared" si="92"/>
        <v>1</v>
      </c>
      <c r="AA278" s="12">
        <f t="shared" si="93"/>
        <v>1</v>
      </c>
      <c r="AB278" s="12">
        <f t="shared" si="94"/>
        <v>1</v>
      </c>
      <c r="AD278" s="12">
        <f t="shared" si="95"/>
        <v>-60</v>
      </c>
      <c r="AE278" s="18">
        <f t="shared" si="96"/>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7"/>
        <v>1</v>
      </c>
      <c r="AK278" s="12">
        <f t="shared" si="98"/>
        <v>1</v>
      </c>
      <c r="AL278" s="12">
        <f t="shared" si="99"/>
        <v>1</v>
      </c>
      <c r="AM278" s="12">
        <f t="shared" si="100"/>
        <v>1</v>
      </c>
    </row>
    <row r="279" spans="3:39" ht="12" customHeight="1" x14ac:dyDescent="0.15">
      <c r="C279" s="14">
        <f t="shared" si="101"/>
        <v>-61</v>
      </c>
      <c r="F279" s="253">
        <f>VLOOKUP(C279,Blad1!$A:$C,3,0)</f>
        <v>0</v>
      </c>
      <c r="K279" s="1">
        <f>IF(C$4=0,0,(SUM(D$8:D279)/C$4))</f>
        <v>0</v>
      </c>
      <c r="N279" s="1" t="str">
        <f t="shared" si="88"/>
        <v xml:space="preserve"> </v>
      </c>
      <c r="S279" s="12">
        <f t="shared" si="89"/>
        <v>-61</v>
      </c>
      <c r="T279" s="18">
        <f t="shared" si="90"/>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1"/>
        <v>1</v>
      </c>
      <c r="Z279" s="12">
        <f t="shared" si="92"/>
        <v>1</v>
      </c>
      <c r="AA279" s="12">
        <f t="shared" si="93"/>
        <v>1</v>
      </c>
      <c r="AB279" s="12">
        <f t="shared" si="94"/>
        <v>1</v>
      </c>
      <c r="AD279" s="12">
        <f t="shared" si="95"/>
        <v>-61</v>
      </c>
      <c r="AE279" s="18">
        <f t="shared" si="96"/>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7"/>
        <v>1</v>
      </c>
      <c r="AK279" s="12">
        <f t="shared" si="98"/>
        <v>1</v>
      </c>
      <c r="AL279" s="12">
        <f t="shared" si="99"/>
        <v>1</v>
      </c>
      <c r="AM279" s="12">
        <f t="shared" si="100"/>
        <v>1</v>
      </c>
    </row>
    <row r="280" spans="3:39" ht="12" customHeight="1" x14ac:dyDescent="0.15">
      <c r="C280" s="14">
        <f t="shared" si="101"/>
        <v>-62</v>
      </c>
      <c r="F280" s="253">
        <f>VLOOKUP(C280,Blad1!$A:$C,3,0)</f>
        <v>0</v>
      </c>
      <c r="K280" s="1">
        <f>IF(C$4=0,0,(SUM(D$8:D280)/C$4))</f>
        <v>0</v>
      </c>
      <c r="N280" s="1" t="str">
        <f t="shared" si="88"/>
        <v xml:space="preserve"> </v>
      </c>
      <c r="S280" s="12">
        <f t="shared" si="89"/>
        <v>-62</v>
      </c>
      <c r="T280" s="18">
        <f t="shared" si="90"/>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1"/>
        <v>1</v>
      </c>
      <c r="Z280" s="12">
        <f t="shared" si="92"/>
        <v>1</v>
      </c>
      <c r="AA280" s="12">
        <f t="shared" si="93"/>
        <v>1</v>
      </c>
      <c r="AB280" s="12">
        <f t="shared" si="94"/>
        <v>1</v>
      </c>
      <c r="AD280" s="12">
        <f t="shared" si="95"/>
        <v>-62</v>
      </c>
      <c r="AE280" s="18">
        <f t="shared" si="96"/>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7"/>
        <v>1</v>
      </c>
      <c r="AK280" s="12">
        <f t="shared" si="98"/>
        <v>1</v>
      </c>
      <c r="AL280" s="12">
        <f t="shared" si="99"/>
        <v>1</v>
      </c>
      <c r="AM280" s="12">
        <f t="shared" si="100"/>
        <v>1</v>
      </c>
    </row>
    <row r="281" spans="3:39" ht="12" customHeight="1" x14ac:dyDescent="0.15">
      <c r="C281" s="14">
        <f t="shared" si="101"/>
        <v>-63</v>
      </c>
      <c r="F281" s="253">
        <f>VLOOKUP(C281,Blad1!$A:$C,3,0)</f>
        <v>0</v>
      </c>
      <c r="K281" s="1">
        <f>IF(C$4=0,0,(SUM(D$8:D281)/C$4))</f>
        <v>0</v>
      </c>
      <c r="N281" s="1" t="str">
        <f t="shared" si="88"/>
        <v xml:space="preserve"> </v>
      </c>
      <c r="S281" s="12">
        <f t="shared" si="89"/>
        <v>-63</v>
      </c>
      <c r="T281" s="18">
        <f t="shared" si="90"/>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1"/>
        <v>1</v>
      </c>
      <c r="Z281" s="12">
        <f t="shared" si="92"/>
        <v>1</v>
      </c>
      <c r="AA281" s="12">
        <f t="shared" si="93"/>
        <v>1</v>
      </c>
      <c r="AB281" s="12">
        <f t="shared" si="94"/>
        <v>1</v>
      </c>
      <c r="AD281" s="12">
        <f t="shared" si="95"/>
        <v>-63</v>
      </c>
      <c r="AE281" s="18">
        <f t="shared" si="96"/>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7"/>
        <v>1</v>
      </c>
      <c r="AK281" s="12">
        <f t="shared" si="98"/>
        <v>1</v>
      </c>
      <c r="AL281" s="12">
        <f t="shared" si="99"/>
        <v>1</v>
      </c>
      <c r="AM281" s="12">
        <f t="shared" si="100"/>
        <v>1</v>
      </c>
    </row>
    <row r="282" spans="3:39" ht="12" customHeight="1" x14ac:dyDescent="0.15">
      <c r="C282" s="14">
        <f t="shared" si="101"/>
        <v>-64</v>
      </c>
      <c r="F282" s="253">
        <f>VLOOKUP(C282,Blad1!$A:$C,3,0)</f>
        <v>0</v>
      </c>
      <c r="K282" s="1">
        <f>IF(C$4=0,0,(SUM(D$8:D282)/C$4))</f>
        <v>0</v>
      </c>
      <c r="N282" s="1" t="str">
        <f t="shared" si="88"/>
        <v xml:space="preserve"> </v>
      </c>
      <c r="S282" s="12">
        <f t="shared" si="89"/>
        <v>-64</v>
      </c>
      <c r="T282" s="18">
        <f t="shared" si="90"/>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1"/>
        <v>1</v>
      </c>
      <c r="Z282" s="12">
        <f t="shared" si="92"/>
        <v>1</v>
      </c>
      <c r="AA282" s="12">
        <f t="shared" si="93"/>
        <v>1</v>
      </c>
      <c r="AB282" s="12">
        <f t="shared" si="94"/>
        <v>1</v>
      </c>
      <c r="AD282" s="12">
        <f t="shared" si="95"/>
        <v>-64</v>
      </c>
      <c r="AE282" s="18">
        <f t="shared" si="96"/>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7"/>
        <v>1</v>
      </c>
      <c r="AK282" s="12">
        <f t="shared" si="98"/>
        <v>1</v>
      </c>
      <c r="AL282" s="12">
        <f t="shared" si="99"/>
        <v>1</v>
      </c>
      <c r="AM282" s="12">
        <f t="shared" si="100"/>
        <v>1</v>
      </c>
    </row>
    <row r="283" spans="3:39" ht="12" customHeight="1" x14ac:dyDescent="0.15">
      <c r="C283" s="14">
        <f t="shared" si="101"/>
        <v>-65</v>
      </c>
      <c r="F283" s="253">
        <f>VLOOKUP(C283,Blad1!$A:$C,3,0)</f>
        <v>0</v>
      </c>
      <c r="K283" s="1">
        <f>IF(C$4=0,0,(SUM(D$8:D283)/C$4))</f>
        <v>0</v>
      </c>
      <c r="N283" s="1" t="str">
        <f t="shared" si="88"/>
        <v xml:space="preserve"> </v>
      </c>
      <c r="S283" s="12">
        <f t="shared" si="89"/>
        <v>-65</v>
      </c>
      <c r="T283" s="18">
        <f t="shared" si="90"/>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1"/>
        <v>1</v>
      </c>
      <c r="Z283" s="12">
        <f t="shared" si="92"/>
        <v>1</v>
      </c>
      <c r="AA283" s="12">
        <f t="shared" si="93"/>
        <v>1</v>
      </c>
      <c r="AB283" s="12">
        <f t="shared" si="94"/>
        <v>1</v>
      </c>
      <c r="AD283" s="12">
        <f t="shared" si="95"/>
        <v>-65</v>
      </c>
      <c r="AE283" s="18">
        <f t="shared" si="96"/>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7"/>
        <v>1</v>
      </c>
      <c r="AK283" s="12">
        <f t="shared" si="98"/>
        <v>1</v>
      </c>
      <c r="AL283" s="12">
        <f t="shared" si="99"/>
        <v>1</v>
      </c>
      <c r="AM283" s="12">
        <f t="shared" si="100"/>
        <v>1</v>
      </c>
    </row>
    <row r="284" spans="3:39" ht="12" customHeight="1" x14ac:dyDescent="0.15">
      <c r="C284" s="14">
        <f t="shared" si="101"/>
        <v>-66</v>
      </c>
      <c r="F284" s="253">
        <f>VLOOKUP(C284,Blad1!$A:$C,3,0)</f>
        <v>0</v>
      </c>
      <c r="K284" s="1">
        <f>IF(C$4=0,0,(SUM(D$8:D284)/C$4))</f>
        <v>0</v>
      </c>
      <c r="N284" s="1" t="str">
        <f t="shared" si="88"/>
        <v xml:space="preserve"> </v>
      </c>
      <c r="S284" s="12">
        <f t="shared" si="89"/>
        <v>-66</v>
      </c>
      <c r="T284" s="18">
        <f t="shared" si="90"/>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1"/>
        <v>1</v>
      </c>
      <c r="Z284" s="12">
        <f t="shared" si="92"/>
        <v>1</v>
      </c>
      <c r="AA284" s="12">
        <f t="shared" si="93"/>
        <v>1</v>
      </c>
      <c r="AB284" s="12">
        <f t="shared" si="94"/>
        <v>1</v>
      </c>
      <c r="AD284" s="12">
        <f t="shared" si="95"/>
        <v>-66</v>
      </c>
      <c r="AE284" s="18">
        <f t="shared" si="96"/>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7"/>
        <v>1</v>
      </c>
      <c r="AK284" s="12">
        <f t="shared" si="98"/>
        <v>1</v>
      </c>
      <c r="AL284" s="12">
        <f t="shared" si="99"/>
        <v>1</v>
      </c>
      <c r="AM284" s="12">
        <f t="shared" si="100"/>
        <v>1</v>
      </c>
    </row>
    <row r="285" spans="3:39" ht="12" customHeight="1" x14ac:dyDescent="0.15">
      <c r="C285" s="14">
        <f t="shared" si="101"/>
        <v>-67</v>
      </c>
      <c r="F285" s="253">
        <f>VLOOKUP(C285,Blad1!$A:$C,3,0)</f>
        <v>0</v>
      </c>
      <c r="K285" s="1">
        <f>IF(C$4=0,0,(SUM(D$8:D285)/C$4))</f>
        <v>0</v>
      </c>
      <c r="N285" s="1" t="str">
        <f t="shared" si="88"/>
        <v xml:space="preserve"> </v>
      </c>
      <c r="S285" s="12">
        <f t="shared" si="89"/>
        <v>-67</v>
      </c>
      <c r="T285" s="18">
        <f t="shared" si="90"/>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1"/>
        <v>1</v>
      </c>
      <c r="Z285" s="12">
        <f t="shared" si="92"/>
        <v>1</v>
      </c>
      <c r="AA285" s="12">
        <f t="shared" si="93"/>
        <v>1</v>
      </c>
      <c r="AB285" s="12">
        <f t="shared" si="94"/>
        <v>1</v>
      </c>
      <c r="AD285" s="12">
        <f t="shared" si="95"/>
        <v>-67</v>
      </c>
      <c r="AE285" s="18">
        <f t="shared" si="96"/>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7"/>
        <v>1</v>
      </c>
      <c r="AK285" s="12">
        <f t="shared" si="98"/>
        <v>1</v>
      </c>
      <c r="AL285" s="12">
        <f t="shared" si="99"/>
        <v>1</v>
      </c>
      <c r="AM285" s="12">
        <f t="shared" si="100"/>
        <v>1</v>
      </c>
    </row>
    <row r="286" spans="3:39" ht="12" customHeight="1" x14ac:dyDescent="0.15">
      <c r="C286" s="14">
        <f t="shared" si="101"/>
        <v>-68</v>
      </c>
      <c r="F286" s="253">
        <f>VLOOKUP(C286,Blad1!$A:$C,3,0)</f>
        <v>0</v>
      </c>
      <c r="K286" s="1">
        <f>IF(C$4=0,0,(SUM(D$8:D286)/C$4))</f>
        <v>0</v>
      </c>
      <c r="N286" s="1" t="str">
        <f t="shared" si="88"/>
        <v xml:space="preserve"> </v>
      </c>
      <c r="S286" s="12">
        <f t="shared" si="89"/>
        <v>-68</v>
      </c>
      <c r="T286" s="18">
        <f t="shared" si="90"/>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1"/>
        <v>1</v>
      </c>
      <c r="Z286" s="12">
        <f t="shared" si="92"/>
        <v>1</v>
      </c>
      <c r="AA286" s="12">
        <f t="shared" si="93"/>
        <v>1</v>
      </c>
      <c r="AB286" s="12">
        <f t="shared" si="94"/>
        <v>1</v>
      </c>
      <c r="AD286" s="12">
        <f t="shared" si="95"/>
        <v>-68</v>
      </c>
      <c r="AE286" s="18">
        <f t="shared" si="96"/>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7"/>
        <v>1</v>
      </c>
      <c r="AK286" s="12">
        <f t="shared" si="98"/>
        <v>1</v>
      </c>
      <c r="AL286" s="12">
        <f t="shared" si="99"/>
        <v>1</v>
      </c>
      <c r="AM286" s="12">
        <f t="shared" si="100"/>
        <v>1</v>
      </c>
    </row>
    <row r="287" spans="3:39" ht="12" customHeight="1" x14ac:dyDescent="0.15">
      <c r="C287" s="14">
        <f t="shared" si="101"/>
        <v>-69</v>
      </c>
      <c r="F287" s="253">
        <f>VLOOKUP(C287,Blad1!$A:$C,3,0)</f>
        <v>0</v>
      </c>
      <c r="K287" s="1">
        <f>IF(C$4=0,0,(SUM(D$8:D287)/C$4))</f>
        <v>0</v>
      </c>
      <c r="N287" s="1" t="str">
        <f t="shared" si="88"/>
        <v xml:space="preserve"> </v>
      </c>
      <c r="S287" s="12">
        <f t="shared" si="89"/>
        <v>-69</v>
      </c>
      <c r="T287" s="18">
        <f t="shared" si="90"/>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1"/>
        <v>1</v>
      </c>
      <c r="Z287" s="12">
        <f t="shared" si="92"/>
        <v>1</v>
      </c>
      <c r="AA287" s="12">
        <f t="shared" si="93"/>
        <v>1</v>
      </c>
      <c r="AB287" s="12">
        <f t="shared" si="94"/>
        <v>1</v>
      </c>
      <c r="AD287" s="12">
        <f t="shared" si="95"/>
        <v>-69</v>
      </c>
      <c r="AE287" s="18">
        <f t="shared" si="96"/>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7"/>
        <v>1</v>
      </c>
      <c r="AK287" s="12">
        <f t="shared" si="98"/>
        <v>1</v>
      </c>
      <c r="AL287" s="12">
        <f t="shared" si="99"/>
        <v>1</v>
      </c>
      <c r="AM287" s="12">
        <f t="shared" si="100"/>
        <v>1</v>
      </c>
    </row>
    <row r="288" spans="3:39" ht="12" customHeight="1" x14ac:dyDescent="0.15">
      <c r="C288" s="14">
        <f t="shared" si="101"/>
        <v>-70</v>
      </c>
      <c r="F288" s="253">
        <f>VLOOKUP(C288,Blad1!$A:$C,3,0)</f>
        <v>0</v>
      </c>
      <c r="K288" s="1">
        <f>IF(C$4=0,0,(SUM(D$8:D288)/C$4))</f>
        <v>0</v>
      </c>
      <c r="N288" s="1" t="str">
        <f t="shared" si="88"/>
        <v xml:space="preserve"> </v>
      </c>
      <c r="S288" s="12">
        <f t="shared" si="89"/>
        <v>-70</v>
      </c>
      <c r="T288" s="18">
        <f t="shared" si="90"/>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1"/>
        <v>1</v>
      </c>
      <c r="Z288" s="12">
        <f t="shared" si="92"/>
        <v>1</v>
      </c>
      <c r="AA288" s="12">
        <f t="shared" si="93"/>
        <v>1</v>
      </c>
      <c r="AB288" s="12">
        <f t="shared" si="94"/>
        <v>1</v>
      </c>
      <c r="AD288" s="12">
        <f t="shared" si="95"/>
        <v>-70</v>
      </c>
      <c r="AE288" s="18">
        <f t="shared" si="96"/>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7"/>
        <v>1</v>
      </c>
      <c r="AK288" s="12">
        <f t="shared" si="98"/>
        <v>1</v>
      </c>
      <c r="AL288" s="12">
        <f t="shared" si="99"/>
        <v>1</v>
      </c>
      <c r="AM288" s="12">
        <f t="shared" si="100"/>
        <v>1</v>
      </c>
    </row>
    <row r="289" spans="3:39" ht="12" customHeight="1" x14ac:dyDescent="0.15">
      <c r="C289" s="14">
        <f t="shared" si="101"/>
        <v>-71</v>
      </c>
      <c r="F289" s="253">
        <f>VLOOKUP(C289,Blad1!$A:$C,3,0)</f>
        <v>0</v>
      </c>
      <c r="K289" s="1">
        <f>IF(C$4=0,0,(SUM(D$8:D289)/C$4))</f>
        <v>0</v>
      </c>
      <c r="N289" s="1" t="str">
        <f t="shared" si="88"/>
        <v xml:space="preserve"> </v>
      </c>
      <c r="S289" s="12">
        <f t="shared" si="89"/>
        <v>-71</v>
      </c>
      <c r="T289" s="18">
        <f t="shared" si="90"/>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1"/>
        <v>1</v>
      </c>
      <c r="Z289" s="12">
        <f t="shared" si="92"/>
        <v>1</v>
      </c>
      <c r="AA289" s="12">
        <f t="shared" si="93"/>
        <v>1</v>
      </c>
      <c r="AB289" s="12">
        <f t="shared" si="94"/>
        <v>1</v>
      </c>
      <c r="AD289" s="12">
        <f t="shared" si="95"/>
        <v>-71</v>
      </c>
      <c r="AE289" s="18">
        <f t="shared" si="96"/>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7"/>
        <v>1</v>
      </c>
      <c r="AK289" s="12">
        <f t="shared" si="98"/>
        <v>1</v>
      </c>
      <c r="AL289" s="12">
        <f t="shared" si="99"/>
        <v>1</v>
      </c>
      <c r="AM289" s="12">
        <f t="shared" si="100"/>
        <v>1</v>
      </c>
    </row>
    <row r="290" spans="3:39" ht="12" customHeight="1" x14ac:dyDescent="0.15">
      <c r="C290" s="14">
        <f t="shared" si="101"/>
        <v>-72</v>
      </c>
      <c r="F290" s="253">
        <f>VLOOKUP(C290,Blad1!$A:$C,3,0)</f>
        <v>0</v>
      </c>
      <c r="K290" s="1">
        <f>IF(C$4=0,0,(SUM(D$8:D290)/C$4))</f>
        <v>0</v>
      </c>
      <c r="N290" s="1" t="str">
        <f t="shared" si="88"/>
        <v xml:space="preserve"> </v>
      </c>
      <c r="S290" s="12">
        <f t="shared" si="89"/>
        <v>-72</v>
      </c>
      <c r="T290" s="18">
        <f t="shared" si="90"/>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1"/>
        <v>1</v>
      </c>
      <c r="Z290" s="12">
        <f t="shared" si="92"/>
        <v>1</v>
      </c>
      <c r="AA290" s="12">
        <f t="shared" si="93"/>
        <v>1</v>
      </c>
      <c r="AB290" s="12">
        <f t="shared" si="94"/>
        <v>1</v>
      </c>
      <c r="AD290" s="12">
        <f t="shared" si="95"/>
        <v>-72</v>
      </c>
      <c r="AE290" s="18">
        <f t="shared" si="96"/>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7"/>
        <v>1</v>
      </c>
      <c r="AK290" s="12">
        <f t="shared" si="98"/>
        <v>1</v>
      </c>
      <c r="AL290" s="12">
        <f t="shared" si="99"/>
        <v>1</v>
      </c>
      <c r="AM290" s="12">
        <f t="shared" si="100"/>
        <v>1</v>
      </c>
    </row>
    <row r="291" spans="3:39" ht="12" customHeight="1" x14ac:dyDescent="0.15">
      <c r="C291" s="14">
        <f t="shared" si="101"/>
        <v>-73</v>
      </c>
      <c r="F291" s="253">
        <f>VLOOKUP(C291,Blad1!$A:$C,3,0)</f>
        <v>0</v>
      </c>
      <c r="K291" s="1">
        <f>IF(C$4=0,0,(SUM(D$8:D291)/C$4))</f>
        <v>0</v>
      </c>
      <c r="N291" s="1" t="str">
        <f t="shared" si="88"/>
        <v xml:space="preserve"> </v>
      </c>
      <c r="S291" s="12">
        <f t="shared" si="89"/>
        <v>-73</v>
      </c>
      <c r="T291" s="18">
        <f t="shared" si="90"/>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1"/>
        <v>1</v>
      </c>
      <c r="Z291" s="12">
        <f t="shared" si="92"/>
        <v>1</v>
      </c>
      <c r="AA291" s="12">
        <f t="shared" si="93"/>
        <v>1</v>
      </c>
      <c r="AB291" s="12">
        <f t="shared" si="94"/>
        <v>1</v>
      </c>
      <c r="AD291" s="12">
        <f t="shared" si="95"/>
        <v>-73</v>
      </c>
      <c r="AE291" s="18">
        <f t="shared" si="96"/>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7"/>
        <v>1</v>
      </c>
      <c r="AK291" s="12">
        <f t="shared" si="98"/>
        <v>1</v>
      </c>
      <c r="AL291" s="12">
        <f t="shared" si="99"/>
        <v>1</v>
      </c>
      <c r="AM291" s="12">
        <f t="shared" si="100"/>
        <v>1</v>
      </c>
    </row>
    <row r="292" spans="3:39" ht="12" customHeight="1" x14ac:dyDescent="0.15">
      <c r="C292" s="14">
        <f t="shared" si="101"/>
        <v>-74</v>
      </c>
      <c r="F292" s="253">
        <f>VLOOKUP(C292,Blad1!$A:$C,3,0)</f>
        <v>0</v>
      </c>
      <c r="K292" s="1">
        <f>IF(C$4=0,0,(SUM(D$8:D292)/C$4))</f>
        <v>0</v>
      </c>
      <c r="N292" s="1" t="str">
        <f t="shared" si="88"/>
        <v xml:space="preserve"> </v>
      </c>
      <c r="S292" s="12">
        <f t="shared" si="89"/>
        <v>-74</v>
      </c>
      <c r="T292" s="18">
        <f t="shared" si="90"/>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1"/>
        <v>1</v>
      </c>
      <c r="Z292" s="12">
        <f t="shared" si="92"/>
        <v>1</v>
      </c>
      <c r="AA292" s="12">
        <f t="shared" si="93"/>
        <v>1</v>
      </c>
      <c r="AB292" s="12">
        <f t="shared" si="94"/>
        <v>1</v>
      </c>
      <c r="AD292" s="12">
        <f t="shared" si="95"/>
        <v>-74</v>
      </c>
      <c r="AE292" s="18">
        <f t="shared" si="96"/>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7"/>
        <v>1</v>
      </c>
      <c r="AK292" s="12">
        <f t="shared" si="98"/>
        <v>1</v>
      </c>
      <c r="AL292" s="12">
        <f t="shared" si="99"/>
        <v>1</v>
      </c>
      <c r="AM292" s="12">
        <f t="shared" si="100"/>
        <v>1</v>
      </c>
    </row>
    <row r="293" spans="3:39" ht="12" customHeight="1" x14ac:dyDescent="0.15">
      <c r="C293" s="14">
        <f t="shared" si="101"/>
        <v>-75</v>
      </c>
      <c r="F293" s="253">
        <f>VLOOKUP(C293,Blad1!$A:$C,3,0)</f>
        <v>0</v>
      </c>
      <c r="K293" s="1">
        <f>IF(C$4=0,0,(SUM(D$8:D293)/C$4))</f>
        <v>0</v>
      </c>
      <c r="N293" s="1" t="str">
        <f t="shared" si="88"/>
        <v xml:space="preserve"> </v>
      </c>
      <c r="S293" s="12">
        <f t="shared" si="89"/>
        <v>-75</v>
      </c>
      <c r="T293" s="18">
        <f t="shared" si="90"/>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1"/>
        <v>1</v>
      </c>
      <c r="Z293" s="12">
        <f t="shared" si="92"/>
        <v>1</v>
      </c>
      <c r="AA293" s="12">
        <f t="shared" si="93"/>
        <v>1</v>
      </c>
      <c r="AB293" s="12">
        <f t="shared" si="94"/>
        <v>1</v>
      </c>
      <c r="AD293" s="12">
        <f t="shared" si="95"/>
        <v>-75</v>
      </c>
      <c r="AE293" s="18">
        <f t="shared" si="96"/>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7"/>
        <v>1</v>
      </c>
      <c r="AK293" s="12">
        <f t="shared" si="98"/>
        <v>1</v>
      </c>
      <c r="AL293" s="12">
        <f t="shared" si="99"/>
        <v>1</v>
      </c>
      <c r="AM293" s="12">
        <f t="shared" si="100"/>
        <v>1</v>
      </c>
    </row>
    <row r="294" spans="3:39" ht="12" customHeight="1" x14ac:dyDescent="0.15">
      <c r="C294" s="14">
        <f t="shared" si="101"/>
        <v>-76</v>
      </c>
      <c r="F294" s="253">
        <f>VLOOKUP(C294,Blad1!$A:$C,3,0)</f>
        <v>0</v>
      </c>
      <c r="K294" s="1">
        <f>IF(C$4=0,0,(SUM(D$8:D294)/C$4))</f>
        <v>0</v>
      </c>
      <c r="N294" s="1" t="str">
        <f t="shared" si="88"/>
        <v xml:space="preserve"> </v>
      </c>
      <c r="S294" s="12">
        <f t="shared" si="89"/>
        <v>-76</v>
      </c>
      <c r="T294" s="18">
        <f t="shared" si="90"/>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1"/>
        <v>1</v>
      </c>
      <c r="Z294" s="12">
        <f t="shared" si="92"/>
        <v>1</v>
      </c>
      <c r="AA294" s="12">
        <f t="shared" si="93"/>
        <v>1</v>
      </c>
      <c r="AB294" s="12">
        <f t="shared" si="94"/>
        <v>1</v>
      </c>
      <c r="AD294" s="12">
        <f t="shared" si="95"/>
        <v>-76</v>
      </c>
      <c r="AE294" s="18">
        <f t="shared" si="96"/>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7"/>
        <v>1</v>
      </c>
      <c r="AK294" s="12">
        <f t="shared" si="98"/>
        <v>1</v>
      </c>
      <c r="AL294" s="12">
        <f t="shared" si="99"/>
        <v>1</v>
      </c>
      <c r="AM294" s="12">
        <f t="shared" si="100"/>
        <v>1</v>
      </c>
    </row>
    <row r="295" spans="3:39" ht="12" customHeight="1" x14ac:dyDescent="0.15">
      <c r="C295" s="14">
        <f t="shared" si="101"/>
        <v>-77</v>
      </c>
      <c r="F295" s="253">
        <f>VLOOKUP(C295,Blad1!$A:$C,3,0)</f>
        <v>0</v>
      </c>
      <c r="K295" s="1">
        <f>IF(C$4=0,0,(SUM(D$8:D295)/C$4))</f>
        <v>0</v>
      </c>
      <c r="N295" s="1" t="str">
        <f t="shared" si="88"/>
        <v xml:space="preserve"> </v>
      </c>
      <c r="S295" s="12">
        <f t="shared" si="89"/>
        <v>-77</v>
      </c>
      <c r="T295" s="18">
        <f t="shared" si="90"/>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1"/>
        <v>1</v>
      </c>
      <c r="Z295" s="12">
        <f t="shared" si="92"/>
        <v>1</v>
      </c>
      <c r="AA295" s="12">
        <f t="shared" si="93"/>
        <v>1</v>
      </c>
      <c r="AB295" s="12">
        <f t="shared" si="94"/>
        <v>1</v>
      </c>
      <c r="AD295" s="12">
        <f t="shared" si="95"/>
        <v>-77</v>
      </c>
      <c r="AE295" s="18">
        <f t="shared" si="96"/>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7"/>
        <v>1</v>
      </c>
      <c r="AK295" s="12">
        <f t="shared" si="98"/>
        <v>1</v>
      </c>
      <c r="AL295" s="12">
        <f t="shared" si="99"/>
        <v>1</v>
      </c>
      <c r="AM295" s="12">
        <f t="shared" si="100"/>
        <v>1</v>
      </c>
    </row>
    <row r="296" spans="3:39" ht="12" customHeight="1" x14ac:dyDescent="0.15">
      <c r="C296" s="14">
        <f t="shared" si="101"/>
        <v>-78</v>
      </c>
      <c r="F296" s="253">
        <f>VLOOKUP(C296,Blad1!$A:$C,3,0)</f>
        <v>0</v>
      </c>
      <c r="K296" s="1">
        <f>IF(C$4=0,0,(SUM(D$8:D296)/C$4))</f>
        <v>0</v>
      </c>
      <c r="N296" s="1" t="str">
        <f t="shared" si="88"/>
        <v xml:space="preserve"> </v>
      </c>
      <c r="S296" s="12">
        <f t="shared" si="89"/>
        <v>-78</v>
      </c>
      <c r="T296" s="18">
        <f t="shared" si="90"/>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1"/>
        <v>1</v>
      </c>
      <c r="Z296" s="12">
        <f t="shared" si="92"/>
        <v>1</v>
      </c>
      <c r="AA296" s="12">
        <f t="shared" si="93"/>
        <v>1</v>
      </c>
      <c r="AB296" s="12">
        <f t="shared" si="94"/>
        <v>1</v>
      </c>
      <c r="AD296" s="12">
        <f t="shared" si="95"/>
        <v>-78</v>
      </c>
      <c r="AE296" s="18">
        <f t="shared" si="96"/>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7"/>
        <v>1</v>
      </c>
      <c r="AK296" s="12">
        <f t="shared" si="98"/>
        <v>1</v>
      </c>
      <c r="AL296" s="12">
        <f t="shared" si="99"/>
        <v>1</v>
      </c>
      <c r="AM296" s="12">
        <f t="shared" si="100"/>
        <v>1</v>
      </c>
    </row>
    <row r="297" spans="3:39" ht="12" customHeight="1" x14ac:dyDescent="0.15">
      <c r="C297" s="14">
        <f t="shared" si="101"/>
        <v>-79</v>
      </c>
      <c r="F297" s="253">
        <f>VLOOKUP(C297,Blad1!$A:$C,3,0)</f>
        <v>0</v>
      </c>
      <c r="K297" s="1">
        <f>IF(C$4=0,0,(SUM(D$8:D297)/C$4))</f>
        <v>0</v>
      </c>
      <c r="N297" s="1" t="str">
        <f t="shared" si="88"/>
        <v xml:space="preserve"> </v>
      </c>
      <c r="S297" s="12">
        <f t="shared" si="89"/>
        <v>-79</v>
      </c>
      <c r="T297" s="18">
        <f t="shared" si="90"/>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1"/>
        <v>1</v>
      </c>
      <c r="Z297" s="12">
        <f t="shared" si="92"/>
        <v>1</v>
      </c>
      <c r="AA297" s="12">
        <f t="shared" si="93"/>
        <v>1</v>
      </c>
      <c r="AB297" s="12">
        <f t="shared" si="94"/>
        <v>1</v>
      </c>
      <c r="AD297" s="12">
        <f t="shared" si="95"/>
        <v>-79</v>
      </c>
      <c r="AE297" s="18">
        <f t="shared" si="96"/>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7"/>
        <v>1</v>
      </c>
      <c r="AK297" s="12">
        <f t="shared" si="98"/>
        <v>1</v>
      </c>
      <c r="AL297" s="12">
        <f t="shared" si="99"/>
        <v>1</v>
      </c>
      <c r="AM297" s="12">
        <f t="shared" si="100"/>
        <v>1</v>
      </c>
    </row>
    <row r="298" spans="3:39" ht="12" customHeight="1" x14ac:dyDescent="0.15">
      <c r="C298" s="14">
        <f t="shared" si="101"/>
        <v>-80</v>
      </c>
      <c r="F298" s="253">
        <f>VLOOKUP(C298,Blad1!$A:$C,3,0)</f>
        <v>0</v>
      </c>
      <c r="K298" s="1">
        <f>IF(C$4=0,0,(SUM(D$8:D298)/C$4))</f>
        <v>0</v>
      </c>
      <c r="N298" s="1" t="str">
        <f t="shared" si="88"/>
        <v xml:space="preserve"> </v>
      </c>
      <c r="S298" s="12">
        <f t="shared" si="89"/>
        <v>-80</v>
      </c>
      <c r="T298" s="18">
        <f t="shared" si="90"/>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1"/>
        <v>1</v>
      </c>
      <c r="Z298" s="12">
        <f t="shared" si="92"/>
        <v>1</v>
      </c>
      <c r="AA298" s="12">
        <f t="shared" si="93"/>
        <v>1</v>
      </c>
      <c r="AB298" s="12">
        <f t="shared" si="94"/>
        <v>1</v>
      </c>
      <c r="AD298" s="12">
        <f t="shared" si="95"/>
        <v>-80</v>
      </c>
      <c r="AE298" s="18">
        <f t="shared" si="96"/>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7"/>
        <v>1</v>
      </c>
      <c r="AK298" s="12">
        <f t="shared" si="98"/>
        <v>1</v>
      </c>
      <c r="AL298" s="12">
        <f t="shared" si="99"/>
        <v>1</v>
      </c>
      <c r="AM298" s="12">
        <f t="shared" si="100"/>
        <v>1</v>
      </c>
    </row>
    <row r="299" spans="3:39" ht="12" customHeight="1" x14ac:dyDescent="0.15">
      <c r="C299" s="14">
        <f t="shared" si="101"/>
        <v>-81</v>
      </c>
      <c r="F299" s="253">
        <f>VLOOKUP(C299,Blad1!$A:$C,3,0)</f>
        <v>0</v>
      </c>
      <c r="K299" s="1">
        <f>IF(C$4=0,0,(SUM(D$8:D299)/C$4))</f>
        <v>0</v>
      </c>
      <c r="N299" s="1" t="str">
        <f t="shared" si="88"/>
        <v xml:space="preserve"> </v>
      </c>
      <c r="S299" s="12">
        <f t="shared" si="89"/>
        <v>-81</v>
      </c>
      <c r="T299" s="18">
        <f t="shared" si="90"/>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1"/>
        <v>1</v>
      </c>
      <c r="Z299" s="12">
        <f t="shared" si="92"/>
        <v>1</v>
      </c>
      <c r="AA299" s="12">
        <f t="shared" si="93"/>
        <v>1</v>
      </c>
      <c r="AB299" s="12">
        <f t="shared" si="94"/>
        <v>1</v>
      </c>
      <c r="AD299" s="12">
        <f t="shared" si="95"/>
        <v>-81</v>
      </c>
      <c r="AE299" s="18">
        <f t="shared" si="96"/>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7"/>
        <v>1</v>
      </c>
      <c r="AK299" s="12">
        <f t="shared" si="98"/>
        <v>1</v>
      </c>
      <c r="AL299" s="12">
        <f t="shared" si="99"/>
        <v>1</v>
      </c>
      <c r="AM299" s="12">
        <f t="shared" si="100"/>
        <v>1</v>
      </c>
    </row>
    <row r="300" spans="3:39" ht="12" customHeight="1" x14ac:dyDescent="0.15">
      <c r="C300" s="14">
        <f t="shared" si="101"/>
        <v>-82</v>
      </c>
      <c r="F300" s="253">
        <f>VLOOKUP(C300,Blad1!$A:$C,3,0)</f>
        <v>0</v>
      </c>
      <c r="K300" s="1">
        <f>IF(C$4=0,0,(SUM(D$8:D300)/C$4))</f>
        <v>0</v>
      </c>
      <c r="N300" s="1" t="str">
        <f t="shared" si="88"/>
        <v xml:space="preserve"> </v>
      </c>
      <c r="S300" s="12">
        <f t="shared" si="89"/>
        <v>-82</v>
      </c>
      <c r="T300" s="18">
        <f t="shared" si="90"/>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1"/>
        <v>1</v>
      </c>
      <c r="Z300" s="12">
        <f t="shared" si="92"/>
        <v>1</v>
      </c>
      <c r="AA300" s="12">
        <f t="shared" si="93"/>
        <v>1</v>
      </c>
      <c r="AB300" s="12">
        <f t="shared" si="94"/>
        <v>1</v>
      </c>
      <c r="AD300" s="12">
        <f t="shared" si="95"/>
        <v>-82</v>
      </c>
      <c r="AE300" s="18">
        <f t="shared" si="96"/>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7"/>
        <v>1</v>
      </c>
      <c r="AK300" s="12">
        <f t="shared" si="98"/>
        <v>1</v>
      </c>
      <c r="AL300" s="12">
        <f t="shared" si="99"/>
        <v>1</v>
      </c>
      <c r="AM300" s="12">
        <f t="shared" si="100"/>
        <v>1</v>
      </c>
    </row>
  </sheetData>
  <sheetProtection sheet="1" objects="1" scenarios="1" selectLockedCells="1"/>
  <mergeCells count="5">
    <mergeCell ref="C1:N1"/>
    <mergeCell ref="C2:N2"/>
    <mergeCell ref="AQ33:BB33"/>
    <mergeCell ref="AQ35:BB35"/>
    <mergeCell ref="AQ37:BB37"/>
  </mergeCells>
  <conditionalFormatting sqref="AT10:AV15 AZ15">
    <cfRule type="cellIs" dxfId="479" priority="48" stopIfTrue="1" operator="lessThanOrEqual">
      <formula>0</formula>
    </cfRule>
  </conditionalFormatting>
  <conditionalFormatting sqref="AT18:AV22">
    <cfRule type="cellIs" dxfId="478" priority="49" stopIfTrue="1" operator="lessThanOrEqual">
      <formula>0</formula>
    </cfRule>
  </conditionalFormatting>
  <conditionalFormatting sqref="AW18:AZ22">
    <cfRule type="cellIs" dxfId="477" priority="50" stopIfTrue="1" operator="lessThanOrEqual">
      <formula>0</formula>
    </cfRule>
  </conditionalFormatting>
  <conditionalFormatting sqref="K8:K65533">
    <cfRule type="expression" dxfId="476" priority="51" stopIfTrue="1">
      <formula>OR($C8&lt;0,AND($C8=$Y8,$B8=$Y8))</formula>
    </cfRule>
    <cfRule type="expression" dxfId="475" priority="52" stopIfTrue="1">
      <formula>SUM($U8:$X8)&gt;0</formula>
    </cfRule>
    <cfRule type="expression" dxfId="474" priority="53" stopIfTrue="1">
      <formula>$D8=0</formula>
    </cfRule>
  </conditionalFormatting>
  <conditionalFormatting sqref="L8:M65533">
    <cfRule type="expression" dxfId="473" priority="54" stopIfTrue="1">
      <formula>SUM($U8:$X8)&gt;1</formula>
    </cfRule>
  </conditionalFormatting>
  <conditionalFormatting sqref="B8:B65536">
    <cfRule type="expression" dxfId="472" priority="58" stopIfTrue="1">
      <formula>$B8&gt;0</formula>
    </cfRule>
    <cfRule type="cellIs" dxfId="471" priority="59" stopIfTrue="1" operator="equal">
      <formula>0</formula>
    </cfRule>
  </conditionalFormatting>
  <conditionalFormatting sqref="K65535:K65536">
    <cfRule type="expression" dxfId="470" priority="60" stopIfTrue="1">
      <formula>OR($C65535&lt;0,AND($C65535=$Y65535,$B65535=$Y65535))</formula>
    </cfRule>
    <cfRule type="expression" dxfId="469" priority="61" stopIfTrue="1">
      <formula>SUM($U65535:$X65537)&gt;0</formula>
    </cfRule>
    <cfRule type="expression" dxfId="468" priority="62" stopIfTrue="1">
      <formula>$D65535=0</formula>
    </cfRule>
  </conditionalFormatting>
  <conditionalFormatting sqref="K65534">
    <cfRule type="expression" dxfId="467" priority="63" stopIfTrue="1">
      <formula>OR($C65534&lt;0,AND($C65534=$Y65534,$B65534=$Y65534))</formula>
    </cfRule>
    <cfRule type="expression" dxfId="466" priority="64" stopIfTrue="1">
      <formula>SUM($U65534:$X65536)&gt;0</formula>
    </cfRule>
    <cfRule type="expression" dxfId="465" priority="65" stopIfTrue="1">
      <formula>$D65534=0</formula>
    </cfRule>
  </conditionalFormatting>
  <conditionalFormatting sqref="L65535:M65536">
    <cfRule type="expression" dxfId="464" priority="66" stopIfTrue="1">
      <formula>OR($C65535&lt;0,AND($C65535=$Y65535,$B65535=$Y65535))</formula>
    </cfRule>
    <cfRule type="expression" dxfId="463" priority="67" stopIfTrue="1">
      <formula>SUM($U65535:$X65537)&gt;1</formula>
    </cfRule>
  </conditionalFormatting>
  <conditionalFormatting sqref="L65534:M65534">
    <cfRule type="expression" dxfId="462" priority="68" stopIfTrue="1">
      <formula>OR($C65534&lt;0,AND($C65534=$Y65534,$B65534=$Y65534))</formula>
    </cfRule>
    <cfRule type="expression" dxfId="461" priority="69" stopIfTrue="1">
      <formula>SUM($U65534:$X65536)&gt;1</formula>
    </cfRule>
  </conditionalFormatting>
  <conditionalFormatting sqref="N8:P65536">
    <cfRule type="expression" dxfId="460" priority="70" stopIfTrue="1">
      <formula>OR($O8="Plus",$O8="Basis",$O8="Breedte")</formula>
    </cfRule>
  </conditionalFormatting>
  <conditionalFormatting sqref="A8:A272">
    <cfRule type="expression" dxfId="459" priority="45" stopIfTrue="1">
      <formula>OR($C8&lt;0,AND($C8=$AJ8,$A8=$AJ8))</formula>
    </cfRule>
    <cfRule type="expression" dxfId="458" priority="46" stopIfTrue="1">
      <formula>$A8&gt;0</formula>
    </cfRule>
    <cfRule type="cellIs" dxfId="457" priority="47" stopIfTrue="1" operator="equal">
      <formula>0</formula>
    </cfRule>
  </conditionalFormatting>
  <conditionalFormatting sqref="G8:H65536 C8:C65536">
    <cfRule type="expression" dxfId="456" priority="57" stopIfTrue="1">
      <formula>$B8&gt;0</formula>
    </cfRule>
  </conditionalFormatting>
  <conditionalFormatting sqref="I8:J65536">
    <cfRule type="expression" dxfId="455" priority="56" stopIfTrue="1">
      <formula>$A8&gt;0</formula>
    </cfRule>
  </conditionalFormatting>
  <conditionalFormatting sqref="AR25">
    <cfRule type="cellIs" dxfId="454" priority="43" operator="equal">
      <formula>0</formula>
    </cfRule>
  </conditionalFormatting>
  <conditionalFormatting sqref="AR27">
    <cfRule type="cellIs" dxfId="453" priority="42" operator="equal">
      <formula>0</formula>
    </cfRule>
  </conditionalFormatting>
  <conditionalFormatting sqref="AR29">
    <cfRule type="cellIs" dxfId="452" priority="41" operator="equal">
      <formula>0</formula>
    </cfRule>
  </conditionalFormatting>
  <conditionalFormatting sqref="AQ26">
    <cfRule type="containsErrors" dxfId="451" priority="71">
      <formula>ISERROR(AQ26)</formula>
    </cfRule>
  </conditionalFormatting>
  <conditionalFormatting sqref="AQ28">
    <cfRule type="containsErrors" dxfId="450" priority="40">
      <formula>ISERROR(AQ28)</formula>
    </cfRule>
  </conditionalFormatting>
  <conditionalFormatting sqref="AQ30">
    <cfRule type="containsErrors" dxfId="449" priority="39">
      <formula>ISERROR(AQ30)</formula>
    </cfRule>
  </conditionalFormatting>
  <conditionalFormatting sqref="AR25">
    <cfRule type="cellIs" dxfId="448" priority="38" operator="equal">
      <formula>0</formula>
    </cfRule>
  </conditionalFormatting>
  <conditionalFormatting sqref="AR27">
    <cfRule type="cellIs" dxfId="447" priority="37" operator="equal">
      <formula>0</formula>
    </cfRule>
  </conditionalFormatting>
  <conditionalFormatting sqref="AR29">
    <cfRule type="cellIs" dxfId="446" priority="36" operator="equal">
      <formula>0</formula>
    </cfRule>
  </conditionalFormatting>
  <conditionalFormatting sqref="AQ26">
    <cfRule type="containsErrors" dxfId="445" priority="35">
      <formula>ISERROR(AQ26)</formula>
    </cfRule>
  </conditionalFormatting>
  <conditionalFormatting sqref="AQ28">
    <cfRule type="containsErrors" dxfId="444" priority="34">
      <formula>ISERROR(AQ28)</formula>
    </cfRule>
  </conditionalFormatting>
  <conditionalFormatting sqref="AQ30">
    <cfRule type="containsErrors" dxfId="443" priority="33">
      <formula>ISERROR(AQ30)</formula>
    </cfRule>
  </conditionalFormatting>
  <conditionalFormatting sqref="AR25">
    <cfRule type="cellIs" dxfId="442" priority="32" operator="equal">
      <formula>0</formula>
    </cfRule>
  </conditionalFormatting>
  <conditionalFormatting sqref="AR27">
    <cfRule type="cellIs" dxfId="441" priority="31" operator="equal">
      <formula>0</formula>
    </cfRule>
  </conditionalFormatting>
  <conditionalFormatting sqref="AR29">
    <cfRule type="cellIs" dxfId="440" priority="30" operator="equal">
      <formula>0</formula>
    </cfRule>
  </conditionalFormatting>
  <conditionalFormatting sqref="AQ26">
    <cfRule type="containsErrors" dxfId="439" priority="29">
      <formula>ISERROR(AQ26)</formula>
    </cfRule>
  </conditionalFormatting>
  <conditionalFormatting sqref="AQ28">
    <cfRule type="containsErrors" dxfId="438" priority="28">
      <formula>ISERROR(AQ28)</formula>
    </cfRule>
  </conditionalFormatting>
  <conditionalFormatting sqref="AQ30">
    <cfRule type="containsErrors" dxfId="437" priority="27">
      <formula>ISERROR(AQ30)</formula>
    </cfRule>
  </conditionalFormatting>
  <conditionalFormatting sqref="AR25">
    <cfRule type="cellIs" dxfId="436" priority="26" operator="equal">
      <formula>0</formula>
    </cfRule>
  </conditionalFormatting>
  <conditionalFormatting sqref="AR27">
    <cfRule type="cellIs" dxfId="435" priority="25" operator="equal">
      <formula>0</formula>
    </cfRule>
  </conditionalFormatting>
  <conditionalFormatting sqref="AR29">
    <cfRule type="cellIs" dxfId="434" priority="24" operator="equal">
      <formula>0</formula>
    </cfRule>
  </conditionalFormatting>
  <conditionalFormatting sqref="AQ26">
    <cfRule type="containsErrors" dxfId="433" priority="23">
      <formula>ISERROR(AQ26)</formula>
    </cfRule>
  </conditionalFormatting>
  <conditionalFormatting sqref="AQ28">
    <cfRule type="containsErrors" dxfId="432" priority="22">
      <formula>ISERROR(AQ28)</formula>
    </cfRule>
  </conditionalFormatting>
  <conditionalFormatting sqref="AQ30">
    <cfRule type="containsErrors" dxfId="431" priority="21">
      <formula>ISERROR(AQ30)</formula>
    </cfRule>
  </conditionalFormatting>
  <conditionalFormatting sqref="AR25">
    <cfRule type="cellIs" dxfId="430" priority="20" operator="equal">
      <formula>0</formula>
    </cfRule>
  </conditionalFormatting>
  <conditionalFormatting sqref="AR27">
    <cfRule type="cellIs" dxfId="429" priority="19" operator="equal">
      <formula>0</formula>
    </cfRule>
  </conditionalFormatting>
  <conditionalFormatting sqref="AR29">
    <cfRule type="cellIs" dxfId="428" priority="18" operator="equal">
      <formula>0</formula>
    </cfRule>
  </conditionalFormatting>
  <conditionalFormatting sqref="AQ26">
    <cfRule type="containsErrors" dxfId="427" priority="17">
      <formula>ISERROR(AQ26)</formula>
    </cfRule>
  </conditionalFormatting>
  <conditionalFormatting sqref="AQ28">
    <cfRule type="containsErrors" dxfId="426" priority="16">
      <formula>ISERROR(AQ28)</formula>
    </cfRule>
  </conditionalFormatting>
  <conditionalFormatting sqref="AQ30">
    <cfRule type="containsErrors" dxfId="425" priority="15">
      <formula>ISERROR(AQ30)</formula>
    </cfRule>
  </conditionalFormatting>
  <conditionalFormatting sqref="AR25">
    <cfRule type="cellIs" dxfId="424" priority="14" operator="equal">
      <formula>0</formula>
    </cfRule>
  </conditionalFormatting>
  <conditionalFormatting sqref="AR27">
    <cfRule type="cellIs" dxfId="423" priority="13" operator="equal">
      <formula>0</formula>
    </cfRule>
  </conditionalFormatting>
  <conditionalFormatting sqref="AR29">
    <cfRule type="cellIs" dxfId="422" priority="12" operator="equal">
      <formula>0</formula>
    </cfRule>
  </conditionalFormatting>
  <conditionalFormatting sqref="AQ26">
    <cfRule type="containsErrors" dxfId="421" priority="11">
      <formula>ISERROR(AQ26)</formula>
    </cfRule>
  </conditionalFormatting>
  <conditionalFormatting sqref="AQ28">
    <cfRule type="containsErrors" dxfId="420" priority="10">
      <formula>ISERROR(AQ28)</formula>
    </cfRule>
  </conditionalFormatting>
  <conditionalFormatting sqref="AQ30">
    <cfRule type="containsErrors" dxfId="419" priority="9">
      <formula>ISERROR(AQ30)</formula>
    </cfRule>
  </conditionalFormatting>
  <conditionalFormatting sqref="F8:F300">
    <cfRule type="expression" dxfId="418" priority="55">
      <formula>$D8=0</formula>
    </cfRule>
  </conditionalFormatting>
  <conditionalFormatting sqref="AT10:AV15 AZ15">
    <cfRule type="cellIs" dxfId="417" priority="8" stopIfTrue="1" operator="lessThanOrEqual">
      <formula>0</formula>
    </cfRule>
  </conditionalFormatting>
  <conditionalFormatting sqref="AT18:AV22 AT26:AV30">
    <cfRule type="cellIs" dxfId="416" priority="7" stopIfTrue="1" operator="lessThanOrEqual">
      <formula>0</formula>
    </cfRule>
  </conditionalFormatting>
  <conditionalFormatting sqref="AY26:BB30 AY18:BB22">
    <cfRule type="cellIs" dxfId="415" priority="6" stopIfTrue="1" operator="lessThanOrEqual">
      <formula>0</formula>
    </cfRule>
  </conditionalFormatting>
  <conditionalFormatting sqref="AR32 AR34 AR36">
    <cfRule type="cellIs" dxfId="414" priority="5" operator="equal">
      <formula>0</formula>
    </cfRule>
  </conditionalFormatting>
  <conditionalFormatting sqref="AQ33 AQ35 AQ37">
    <cfRule type="containsErrors" dxfId="413" priority="4">
      <formula>ISERROR(AQ33)</formula>
    </cfRule>
  </conditionalFormatting>
  <conditionalFormatting sqref="A8:P9 A10:C26 E10:P26 A27:P65536">
    <cfRule type="expression" dxfId="412" priority="44" stopIfTrue="1">
      <formula>OR($C8&lt;0,AND($C8=$Y8,$B8=$Y8))</formula>
    </cfRule>
  </conditionalFormatting>
  <conditionalFormatting sqref="AW15:AY15">
    <cfRule type="cellIs" dxfId="411" priority="3" stopIfTrue="1" operator="lessThanOrEqual">
      <formula>0</formula>
    </cfRule>
  </conditionalFormatting>
  <conditionalFormatting sqref="AW15:AY15">
    <cfRule type="cellIs" dxfId="410" priority="2" stopIfTrue="1" operator="lessThanOrEqual">
      <formula>0</formula>
    </cfRule>
  </conditionalFormatting>
  <conditionalFormatting sqref="D10:D26">
    <cfRule type="expression" dxfId="409" priority="1" stopIfTrue="1">
      <formula>OR($C10&lt;0,AND($C10=$Y10,$B10=$Y10))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1"/>
  <sheetViews>
    <sheetView zoomScaleNormal="100" workbookViewId="0">
      <pane xSplit="5" ySplit="7" topLeftCell="F87" activePane="bottomRight" state="frozen"/>
      <selection pane="topRight" activeCell="F1" sqref="F1"/>
      <selection pane="bottomLeft" activeCell="A8" sqref="A8"/>
      <selection pane="bottomRight" activeCell="D90" sqref="D90"/>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2" t="s">
        <v>84</v>
      </c>
      <c r="D1" s="273"/>
      <c r="E1" s="273"/>
      <c r="F1" s="273"/>
      <c r="G1" s="273"/>
      <c r="H1" s="273"/>
      <c r="I1" s="273"/>
      <c r="J1" s="273"/>
      <c r="K1" s="273"/>
      <c r="L1" s="273"/>
      <c r="M1" s="273"/>
      <c r="N1" s="274"/>
      <c r="O1" s="16"/>
      <c r="P1" s="7"/>
      <c r="Q1" s="57" t="s">
        <v>21</v>
      </c>
    </row>
    <row r="2" spans="1:54" ht="18" customHeight="1" x14ac:dyDescent="0.2">
      <c r="B2" s="8" t="s">
        <v>3</v>
      </c>
      <c r="C2" s="272" t="s">
        <v>83</v>
      </c>
      <c r="D2" s="273"/>
      <c r="E2" s="273"/>
      <c r="F2" s="273"/>
      <c r="G2" s="273"/>
      <c r="H2" s="273"/>
      <c r="I2" s="273"/>
      <c r="J2" s="273"/>
      <c r="K2" s="273"/>
      <c r="L2" s="273"/>
      <c r="M2" s="273"/>
      <c r="N2" s="27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215</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72</v>
      </c>
    </row>
    <row r="8" spans="1:54" ht="12" customHeight="1" thickTop="1" x14ac:dyDescent="0.15">
      <c r="A8" s="5">
        <f t="shared" ref="A8:A71" si="0">IF(I8="A",25,IF(I8="B",25,IF(I8="C",25,IF(I8="D",15,IF(I8="E",10,0)))))</f>
        <v>0</v>
      </c>
      <c r="B8" s="5">
        <f t="shared" ref="B8:B71" si="1">IF(G8="I",20,IF(G8="II",20,IF(G8="III",20,IF(G8="IV",20,IF(G8="V",20,0)))))</f>
        <v>0</v>
      </c>
      <c r="C8" s="14">
        <f>C5</f>
        <v>215</v>
      </c>
      <c r="F8" s="253">
        <f>VLOOKUP(C8,Blad1!$A:$F,6,0)</f>
        <v>230</v>
      </c>
      <c r="G8" s="65" t="str">
        <f>IF(C8=181,"I",IF(C8=166,"II",IF(C8=152,"III",IF(C8=137,"IV",IF(C8=30,"V","")))))</f>
        <v/>
      </c>
      <c r="H8" s="4" t="str">
        <f>IF(G8="I",$K8,IF(G8="II",$K8-SUM(H7:H$8),IF(G8="III",$K8-SUM(H7:H$8),IF(G8="IV",$K8-SUM(H7:H$8),IF(G8="V",1-SUM(H7:H$8)," ")))))</f>
        <v xml:space="preserve"> </v>
      </c>
      <c r="I8" s="66" t="str">
        <f>IF(C8=32,"A",IF(C8=23,"B",IF(C8=13,"C",IF(C8=5,"D",IF(C8=-30,"E","")))))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215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215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214</v>
      </c>
      <c r="E9" s="56"/>
      <c r="F9" s="253">
        <f>VLOOKUP(C9,Blad1!$A:$F,6,0)</f>
        <v>230</v>
      </c>
      <c r="G9" s="65" t="str">
        <f t="shared" ref="G9:G72" si="17">IF(C9=181,"I",IF(C9=166,"II",IF(C9=152,"III",IF(C9=137,"IV",IF(C9=30,"V","")))))</f>
        <v/>
      </c>
      <c r="H9" s="4" t="str">
        <f>IF(G9="I",$K9,IF(G9="II",$K9-SUM(H8:H$8),IF(G9="III",$K9-SUM(H8:H$8),IF(G9="IV",$K9-SUM(H8:H$8),IF(G9="V",1-SUM(H8:H$8)," ")))))</f>
        <v xml:space="preserve"> </v>
      </c>
      <c r="I9" s="66" t="str">
        <f t="shared" ref="I9:I72" si="18">IF(C9=32,"A",IF(C9=23,"B",IF(C9=13,"C",IF(C9=5,"D",IF(C9=-30,"E","")))))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214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214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213</v>
      </c>
      <c r="E10" s="56"/>
      <c r="F10" s="253">
        <f>VLOOKUP(C10,Blad1!$A:$F,6,0)</f>
        <v>230</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230</v>
      </c>
      <c r="S10" s="12">
        <f t="shared" si="4"/>
        <v>213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213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181</v>
      </c>
      <c r="AT10" s="114">
        <f>AU10*AT$14</f>
        <v>0</v>
      </c>
      <c r="AU10" s="115">
        <f>AV10</f>
        <v>0</v>
      </c>
      <c r="AV10" s="118">
        <f>IF($U3=0,0,VLOOKUP("I",$G:$S,5,FALSE))</f>
        <v>0</v>
      </c>
    </row>
    <row r="11" spans="1:54" ht="12" customHeight="1" x14ac:dyDescent="0.15">
      <c r="A11" s="5">
        <f t="shared" si="0"/>
        <v>0</v>
      </c>
      <c r="B11" s="5">
        <f t="shared" si="1"/>
        <v>0</v>
      </c>
      <c r="C11" s="14">
        <f t="shared" si="16"/>
        <v>212</v>
      </c>
      <c r="E11" s="56"/>
      <c r="F11" s="253">
        <f>VLOOKUP(C11,Blad1!$A:$F,6,0)</f>
        <v>230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230</v>
      </c>
      <c r="S11" s="12">
        <f t="shared" si="4"/>
        <v>212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212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137</v>
      </c>
      <c r="AT11" s="114">
        <f>AU11*AT$14</f>
        <v>0</v>
      </c>
      <c r="AU11" s="115">
        <f>AV11-AV10</f>
        <v>0</v>
      </c>
      <c r="AV11" s="118">
        <f>IF($U4=0,0,VLOOKUP("IV",$G:$S,5,FALSE))</f>
        <v>0</v>
      </c>
    </row>
    <row r="12" spans="1:54" ht="12" customHeight="1" x14ac:dyDescent="0.15">
      <c r="A12" s="5">
        <f t="shared" si="0"/>
        <v>0</v>
      </c>
      <c r="B12" s="5">
        <f t="shared" si="1"/>
        <v>0</v>
      </c>
      <c r="C12" s="14">
        <f t="shared" si="16"/>
        <v>211</v>
      </c>
      <c r="E12" s="56"/>
      <c r="F12" s="253">
        <f>VLOOKUP(C12,Blad1!$A:$F,6,0)</f>
        <v>230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230</v>
      </c>
      <c r="S12" s="12">
        <f t="shared" si="4"/>
        <v>211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211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30</v>
      </c>
      <c r="AT12" s="114">
        <f>AU12*AT$14</f>
        <v>0</v>
      </c>
      <c r="AU12" s="115">
        <f>AV12-AV11</f>
        <v>0</v>
      </c>
      <c r="AV12" s="118">
        <f>IF($U5=0,0,VLOOKUP("V",$G:$S,5,FALSE))</f>
        <v>0</v>
      </c>
    </row>
    <row r="13" spans="1:54" ht="12" customHeight="1" x14ac:dyDescent="0.15">
      <c r="A13" s="5">
        <f t="shared" si="0"/>
        <v>0</v>
      </c>
      <c r="B13" s="5">
        <f t="shared" si="1"/>
        <v>0</v>
      </c>
      <c r="C13" s="14">
        <f t="shared" si="16"/>
        <v>210</v>
      </c>
      <c r="E13" s="56"/>
      <c r="F13" s="253">
        <f>VLOOKUP(C13,Blad1!$A:$F,6,0)</f>
        <v>230</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230</v>
      </c>
      <c r="S13" s="12">
        <f t="shared" si="4"/>
        <v>210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210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209</v>
      </c>
      <c r="E14" s="56"/>
      <c r="F14" s="253">
        <f>VLOOKUP(C14,Blad1!$A:$F,6,0)</f>
        <v>229</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229</v>
      </c>
      <c r="S14" s="12">
        <f t="shared" si="4"/>
        <v>209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209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208</v>
      </c>
      <c r="F15" s="253">
        <f>VLOOKUP(C15,Blad1!$A:$F,6,0)</f>
        <v>229</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229</v>
      </c>
      <c r="S15" s="12">
        <f t="shared" si="4"/>
        <v>208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208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207</v>
      </c>
      <c r="E16" s="56"/>
      <c r="F16" s="253">
        <f>VLOOKUP(C16,Blad1!$A:$F,6,0)</f>
        <v>228</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228</v>
      </c>
      <c r="S16" s="12">
        <f t="shared" si="4"/>
        <v>207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207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47"/>
      <c r="AY16" s="28" t="s">
        <v>9</v>
      </c>
      <c r="AZ16" s="28"/>
      <c r="BA16" s="28"/>
      <c r="BB16" s="29"/>
    </row>
    <row r="17" spans="1:55" ht="12" customHeight="1" thickTop="1" x14ac:dyDescent="0.15">
      <c r="A17" s="5">
        <f t="shared" si="0"/>
        <v>0</v>
      </c>
      <c r="B17" s="5">
        <f t="shared" si="1"/>
        <v>0</v>
      </c>
      <c r="C17" s="14">
        <f t="shared" si="16"/>
        <v>206</v>
      </c>
      <c r="F17" s="253">
        <f>VLOOKUP(C17,Blad1!$A:$F,6,0)</f>
        <v>227</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227</v>
      </c>
      <c r="S17" s="12">
        <f t="shared" si="4"/>
        <v>206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206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205</v>
      </c>
      <c r="E18" s="56"/>
      <c r="F18" s="253">
        <f>VLOOKUP(C18,Blad1!$A:$F,6,0)</f>
        <v>227</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227</v>
      </c>
      <c r="S18" s="12">
        <f t="shared" si="4"/>
        <v>205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205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204</v>
      </c>
      <c r="F19" s="253">
        <f>VLOOKUP(C19,Blad1!$A:$F,6,0)</f>
        <v>226</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226</v>
      </c>
      <c r="S19" s="12">
        <f t="shared" si="4"/>
        <v>204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204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203</v>
      </c>
      <c r="F20" s="253">
        <f>VLOOKUP(C20,Blad1!$A:$F,6,0)</f>
        <v>226</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226</v>
      </c>
      <c r="S20" s="12">
        <f t="shared" si="4"/>
        <v>203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203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202</v>
      </c>
      <c r="E21" s="56"/>
      <c r="F21" s="253">
        <f>VLOOKUP(C21,Blad1!$A:$F,6,0)</f>
        <v>225</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225</v>
      </c>
      <c r="S21" s="12">
        <f t="shared" si="4"/>
        <v>202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202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201</v>
      </c>
      <c r="E22" s="56"/>
      <c r="F22" s="253">
        <f>VLOOKUP(C22,Blad1!$A:$F,6,0)</f>
        <v>225</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225</v>
      </c>
      <c r="S22" s="12">
        <f t="shared" si="4"/>
        <v>201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201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200</v>
      </c>
      <c r="E23" s="56"/>
      <c r="F23" s="253">
        <f>VLOOKUP(C23,Blad1!$A:$F,6,0)</f>
        <v>224</v>
      </c>
      <c r="G23" s="65" t="str">
        <f t="shared" si="17"/>
        <v/>
      </c>
      <c r="H23" s="4" t="str">
        <f>IF(G23="I",$K23,IF(G23="II",$K23-SUM(H$8:H22),IF(G23="III",$K23-SUM(H$8:H22),IF(G23="IV",$K23-SUM(H$8:H22),IF(G23="V",1-SUM(H$8:H22)," ")))))</f>
        <v xml:space="preserve"> </v>
      </c>
      <c r="I23" s="66" t="str">
        <f>IF(C23=32,"A",IF(C23=23,"B",IF(C23=13,"C",IF(C23=5,"D",IF(C23=-30,"E","")))))</f>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224</v>
      </c>
      <c r="S23" s="12">
        <f t="shared" si="4"/>
        <v>200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200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199</v>
      </c>
      <c r="F24" s="253">
        <f>VLOOKUP(C24,Blad1!$A:$F,6,0)</f>
        <v>223</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223</v>
      </c>
      <c r="S24" s="12">
        <f t="shared" si="4"/>
        <v>199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199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198</v>
      </c>
      <c r="E25" s="56"/>
      <c r="F25" s="253">
        <f>VLOOKUP(C25,Blad1!$A:$F,6,0)</f>
        <v>223</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223</v>
      </c>
      <c r="S25" s="12">
        <f t="shared" si="4"/>
        <v>198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198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197</v>
      </c>
      <c r="F26" s="253">
        <f>VLOOKUP(C26,Blad1!$A:$F,6,0)</f>
        <v>222</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222</v>
      </c>
      <c r="S26" s="12">
        <f t="shared" si="4"/>
        <v>197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197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196</v>
      </c>
      <c r="F27" s="253">
        <f>VLOOKUP(C27,Blad1!$A:$F,6,0)</f>
        <v>222</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222</v>
      </c>
      <c r="S27" s="12">
        <f t="shared" si="4"/>
        <v>196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196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195</v>
      </c>
      <c r="F28" s="253">
        <f>VLOOKUP(C28,Blad1!$A:$F,6,0)</f>
        <v>221</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221</v>
      </c>
      <c r="S28" s="12">
        <f t="shared" si="4"/>
        <v>195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195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194</v>
      </c>
      <c r="F29" s="253">
        <f>VLOOKUP(C29,Blad1!$A:$F,6,0)</f>
        <v>220</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220</v>
      </c>
      <c r="S29" s="12">
        <f t="shared" si="4"/>
        <v>194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194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193</v>
      </c>
      <c r="E30" s="56"/>
      <c r="F30" s="253">
        <f>VLOOKUP(C30,Blad1!$A:$F,6,0)</f>
        <v>220</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220</v>
      </c>
      <c r="S30" s="12">
        <f t="shared" si="4"/>
        <v>193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193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192</v>
      </c>
      <c r="F31" s="253">
        <f>VLOOKUP(C31,Blad1!$A:$F,6,0)</f>
        <v>219</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219</v>
      </c>
      <c r="S31" s="12">
        <f t="shared" si="4"/>
        <v>192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192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191</v>
      </c>
      <c r="F32" s="253">
        <f>VLOOKUP(C32,Blad1!$A:$F,6,0)</f>
        <v>219</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219</v>
      </c>
      <c r="S32" s="12">
        <f t="shared" si="4"/>
        <v>191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191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190</v>
      </c>
      <c r="F33" s="253">
        <f>VLOOKUP(C33,Blad1!$A:$F,6,0)</f>
        <v>218</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218</v>
      </c>
      <c r="S33" s="12">
        <f t="shared" si="4"/>
        <v>190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190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5" t="e">
        <f>VLOOKUP(AQ32,L8:Q275,6,FALSE)</f>
        <v>#N/A</v>
      </c>
      <c r="AR33" s="276"/>
      <c r="AS33" s="276"/>
      <c r="AT33" s="276"/>
      <c r="AU33" s="276"/>
      <c r="AV33" s="276"/>
      <c r="AW33" s="276"/>
      <c r="AX33" s="276"/>
      <c r="AY33" s="276"/>
      <c r="AZ33" s="276"/>
      <c r="BA33" s="276"/>
      <c r="BB33" s="277"/>
    </row>
    <row r="34" spans="1:54" ht="12" customHeight="1" x14ac:dyDescent="0.15">
      <c r="A34" s="5">
        <f t="shared" si="0"/>
        <v>0</v>
      </c>
      <c r="B34" s="5">
        <f t="shared" si="1"/>
        <v>0</v>
      </c>
      <c r="C34" s="14">
        <f t="shared" si="16"/>
        <v>189</v>
      </c>
      <c r="F34" s="253">
        <f>VLOOKUP(C34,Blad1!$A:$F,6,0)</f>
        <v>217</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217</v>
      </c>
      <c r="S34" s="12">
        <f t="shared" si="4"/>
        <v>189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189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188</v>
      </c>
      <c r="F35" s="253">
        <f>VLOOKUP(C35,Blad1!$A:$F,6,0)</f>
        <v>217</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217</v>
      </c>
      <c r="S35" s="12">
        <f t="shared" si="4"/>
        <v>188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188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8" t="e">
        <f>VLOOKUP(AQ34,L8:Q275,6,FALSE)</f>
        <v>#N/A</v>
      </c>
      <c r="AR35" s="279"/>
      <c r="AS35" s="279"/>
      <c r="AT35" s="279"/>
      <c r="AU35" s="279"/>
      <c r="AV35" s="279"/>
      <c r="AW35" s="279"/>
      <c r="AX35" s="279"/>
      <c r="AY35" s="279"/>
      <c r="AZ35" s="279"/>
      <c r="BA35" s="279"/>
      <c r="BB35" s="280"/>
    </row>
    <row r="36" spans="1:54" ht="12" customHeight="1" x14ac:dyDescent="0.15">
      <c r="A36" s="5">
        <f t="shared" si="0"/>
        <v>0</v>
      </c>
      <c r="B36" s="5">
        <f t="shared" si="1"/>
        <v>0</v>
      </c>
      <c r="C36" s="14">
        <f t="shared" si="16"/>
        <v>187</v>
      </c>
      <c r="F36" s="253">
        <f>VLOOKUP(C36,Blad1!$A:$F,6,0)</f>
        <v>216</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216</v>
      </c>
      <c r="S36" s="12">
        <f t="shared" si="4"/>
        <v>187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187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186</v>
      </c>
      <c r="F37" s="253">
        <f>VLOOKUP(C37,Blad1!$A:$F,6,0)</f>
        <v>216</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216</v>
      </c>
      <c r="S37" s="12">
        <f t="shared" si="4"/>
        <v>186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186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9" t="e">
        <f>VLOOKUP(AQ36,L8:T275,6,FALSE)</f>
        <v>#N/A</v>
      </c>
      <c r="AR37" s="270"/>
      <c r="AS37" s="270"/>
      <c r="AT37" s="270"/>
      <c r="AU37" s="270"/>
      <c r="AV37" s="270"/>
      <c r="AW37" s="270"/>
      <c r="AX37" s="270"/>
      <c r="AY37" s="270"/>
      <c r="AZ37" s="270"/>
      <c r="BA37" s="270"/>
      <c r="BB37" s="271"/>
    </row>
    <row r="38" spans="1:54" ht="12" customHeight="1" thickTop="1" x14ac:dyDescent="0.15">
      <c r="A38" s="5">
        <f t="shared" si="0"/>
        <v>0</v>
      </c>
      <c r="B38" s="5">
        <f t="shared" si="1"/>
        <v>0</v>
      </c>
      <c r="C38" s="14">
        <f t="shared" si="16"/>
        <v>185</v>
      </c>
      <c r="F38" s="253">
        <f>VLOOKUP(C38,Blad1!$A:$F,6,0)</f>
        <v>215</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215</v>
      </c>
      <c r="S38" s="12">
        <f t="shared" si="4"/>
        <v>185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185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184</v>
      </c>
      <c r="F39" s="253">
        <f>VLOOKUP(C39,Blad1!$A:$F,6,0)</f>
        <v>214</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214</v>
      </c>
      <c r="S39" s="12">
        <f t="shared" si="4"/>
        <v>184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184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183</v>
      </c>
      <c r="F40" s="253">
        <f>VLOOKUP(C40,Blad1!$A:$F,6,0)</f>
        <v>214</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214</v>
      </c>
      <c r="S40" s="12">
        <f t="shared" si="4"/>
        <v>183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183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182</v>
      </c>
      <c r="F41" s="253">
        <f>VLOOKUP(C41,Blad1!$A:$F,6,0)</f>
        <v>213</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213</v>
      </c>
      <c r="S41" s="12">
        <f t="shared" si="4"/>
        <v>182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182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20</v>
      </c>
      <c r="C42" s="14">
        <f t="shared" si="16"/>
        <v>181</v>
      </c>
      <c r="F42" s="253">
        <f>VLOOKUP(C42,Blad1!$A:$F,6,0)</f>
        <v>213</v>
      </c>
      <c r="G42" s="65" t="str">
        <f t="shared" si="17"/>
        <v>I</v>
      </c>
      <c r="H42" s="4">
        <f>IF(G42="I",$K42,IF(G42="II",$K42-SUM(H$8:H41),IF(G42="III",$K42-SUM(H$8:H41),IF(G42="IV",$K42-SUM(H$8:H41),IF(G42="V",1-SUM(H$8:H41)," ")))))</f>
        <v>0</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213</v>
      </c>
      <c r="S42" s="12">
        <f t="shared" si="4"/>
        <v>181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181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180</v>
      </c>
      <c r="F43" s="253">
        <f>VLOOKUP(C43,Blad1!$A:$F,6,0)</f>
        <v>212</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212</v>
      </c>
      <c r="S43" s="12">
        <f t="shared" si="4"/>
        <v>180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180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179</v>
      </c>
      <c r="F44" s="253">
        <f>VLOOKUP(C44,Blad1!$A:$F,6,0)</f>
        <v>212</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212</v>
      </c>
      <c r="S44" s="12">
        <f t="shared" si="4"/>
        <v>179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179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178</v>
      </c>
      <c r="F45" s="253">
        <f>VLOOKUP(C45,Blad1!$A:$F,6,0)</f>
        <v>211</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211</v>
      </c>
      <c r="S45" s="12">
        <f t="shared" si="4"/>
        <v>178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178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177</v>
      </c>
      <c r="F46" s="253">
        <f>VLOOKUP(C46,Blad1!$A:$F,6,0)</f>
        <v>210</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210</v>
      </c>
      <c r="S46" s="12">
        <f t="shared" si="4"/>
        <v>177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177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176</v>
      </c>
      <c r="F47" s="253">
        <f>VLOOKUP(C47,Blad1!$A:$F,6,0)</f>
        <v>210</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210</v>
      </c>
      <c r="S47" s="12">
        <f t="shared" si="4"/>
        <v>176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176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175</v>
      </c>
      <c r="F48" s="253">
        <f>VLOOKUP(C48,Blad1!$A:$F,6,0)</f>
        <v>209</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209</v>
      </c>
      <c r="S48" s="12">
        <f t="shared" si="4"/>
        <v>175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175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174</v>
      </c>
      <c r="F49" s="253">
        <f>VLOOKUP(C49,Blad1!$A:$F,6,0)</f>
        <v>209</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209</v>
      </c>
      <c r="S49" s="12">
        <f t="shared" si="4"/>
        <v>174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174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173</v>
      </c>
      <c r="F50" s="253">
        <f>VLOOKUP(C50,Blad1!$A:$F,6,0)</f>
        <v>208</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208</v>
      </c>
      <c r="S50" s="12">
        <f t="shared" si="4"/>
        <v>173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173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172</v>
      </c>
      <c r="F51" s="253">
        <f>VLOOKUP(C51,Blad1!$A:$F,6,0)</f>
        <v>207</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207</v>
      </c>
      <c r="S51" s="12">
        <f t="shared" si="4"/>
        <v>172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172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171</v>
      </c>
      <c r="F52" s="253">
        <f>VLOOKUP(C52,Blad1!$A:$F,6,0)</f>
        <v>207</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207</v>
      </c>
      <c r="S52" s="12">
        <f t="shared" si="4"/>
        <v>171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171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170</v>
      </c>
      <c r="F53" s="253">
        <f>VLOOKUP(C53,Blad1!$A:$F,6,0)</f>
        <v>206</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206</v>
      </c>
      <c r="S53" s="12">
        <f t="shared" si="4"/>
        <v>170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170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169</v>
      </c>
      <c r="F54" s="253">
        <f>VLOOKUP(C54,Blad1!$A:$F,6,0)</f>
        <v>206</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206</v>
      </c>
      <c r="S54" s="12">
        <f t="shared" si="4"/>
        <v>169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169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168</v>
      </c>
      <c r="F55" s="253">
        <f>VLOOKUP(C55,Blad1!$A:$F,6,0)</f>
        <v>205</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205</v>
      </c>
      <c r="S55" s="12">
        <f t="shared" si="4"/>
        <v>168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168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167</v>
      </c>
      <c r="F56" s="253">
        <f>VLOOKUP(C56,Blad1!$A:$F,6,0)</f>
        <v>204</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204</v>
      </c>
      <c r="S56" s="12">
        <f t="shared" si="4"/>
        <v>167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167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20</v>
      </c>
      <c r="C57" s="14">
        <f t="shared" si="16"/>
        <v>166</v>
      </c>
      <c r="F57" s="253">
        <f>VLOOKUP(C57,Blad1!$A:$F,6,0)</f>
        <v>204</v>
      </c>
      <c r="G57" s="65" t="str">
        <f t="shared" si="17"/>
        <v>II</v>
      </c>
      <c r="H57" s="4">
        <f>IF(G57="I",$K57,IF(G57="II",$K57-SUM(H$8:H56),IF(G57="III",$K57-SUM(H$8:H56),IF(G57="IV",$K57-SUM(H$8:H56),IF(G57="V",1-SUM(H$8:H56)," ")))))</f>
        <v>0</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204</v>
      </c>
      <c r="S57" s="12">
        <f t="shared" si="4"/>
        <v>166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166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165</v>
      </c>
      <c r="F58" s="253">
        <f>VLOOKUP(C58,Blad1!$A:$F,6,0)</f>
        <v>203</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203</v>
      </c>
      <c r="S58" s="12">
        <f t="shared" si="4"/>
        <v>165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165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164</v>
      </c>
      <c r="F59" s="253">
        <f>VLOOKUP(C59,Blad1!$A:$F,6,0)</f>
        <v>203</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203</v>
      </c>
      <c r="S59" s="12">
        <f t="shared" si="4"/>
        <v>164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164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163</v>
      </c>
      <c r="F60" s="253">
        <f>VLOOKUP(C60,Blad1!$A:$F,6,0)</f>
        <v>202</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202</v>
      </c>
      <c r="S60" s="12">
        <f t="shared" si="4"/>
        <v>163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163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162</v>
      </c>
      <c r="F61" s="253">
        <f>VLOOKUP(C61,Blad1!$A:$F,6,0)</f>
        <v>201</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201</v>
      </c>
      <c r="S61" s="12">
        <f t="shared" si="4"/>
        <v>162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162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161</v>
      </c>
      <c r="F62" s="253">
        <f>VLOOKUP(C62,Blad1!$A:$F,6,0)</f>
        <v>201</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201</v>
      </c>
      <c r="S62" s="12">
        <f t="shared" si="4"/>
        <v>161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161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160</v>
      </c>
      <c r="F63" s="253">
        <f>VLOOKUP(C63,Blad1!$A:$F,6,0)</f>
        <v>200</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200</v>
      </c>
      <c r="S63" s="12">
        <f t="shared" si="4"/>
        <v>160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160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159</v>
      </c>
      <c r="F64" s="253">
        <f>VLOOKUP(C64,Blad1!$A:$F,6,0)</f>
        <v>200</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200</v>
      </c>
      <c r="S64" s="12">
        <f t="shared" si="4"/>
        <v>159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159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158</v>
      </c>
      <c r="F65" s="253">
        <f>VLOOKUP(C65,Blad1!$A:$F,6,0)</f>
        <v>199</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199</v>
      </c>
      <c r="S65" s="12">
        <f t="shared" si="4"/>
        <v>158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158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157</v>
      </c>
      <c r="F66" s="253">
        <f>VLOOKUP(C66,Blad1!$A:$F,6,0)</f>
        <v>199</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199</v>
      </c>
      <c r="S66" s="12">
        <f t="shared" si="4"/>
        <v>157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157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156</v>
      </c>
      <c r="F67" s="253">
        <f>VLOOKUP(C67,Blad1!$A:$F,6,0)</f>
        <v>198</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198</v>
      </c>
      <c r="S67" s="12">
        <f t="shared" si="4"/>
        <v>156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156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155</v>
      </c>
      <c r="F68" s="253">
        <f>VLOOKUP(C68,Blad1!$A:$F,6,0)</f>
        <v>197</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197</v>
      </c>
      <c r="S68" s="12">
        <f t="shared" si="4"/>
        <v>155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155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154</v>
      </c>
      <c r="F69" s="253">
        <f>VLOOKUP(C69,Blad1!$A:$F,6,0)</f>
        <v>197</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197</v>
      </c>
      <c r="S69" s="12">
        <f t="shared" si="4"/>
        <v>154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154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153</v>
      </c>
      <c r="F70" s="253">
        <f>VLOOKUP(C70,Blad1!$A:$F,6,0)</f>
        <v>196</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196</v>
      </c>
      <c r="S70" s="12">
        <f t="shared" si="4"/>
        <v>153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153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20</v>
      </c>
      <c r="C71" s="14">
        <f t="shared" si="16"/>
        <v>152</v>
      </c>
      <c r="F71" s="253">
        <f>VLOOKUP(C71,Blad1!$A:$F,6,0)</f>
        <v>196</v>
      </c>
      <c r="G71" s="65" t="str">
        <f t="shared" si="17"/>
        <v>III</v>
      </c>
      <c r="H71" s="4">
        <f>IF(G71="I",$K71,IF(G71="II",$K71-SUM(H$8:H70),IF(G71="III",$K71-SUM(H$8:H70),IF(G71="IV",$K71-SUM(H$8:H70),IF(G71="V",1-SUM(H$8:H70)," ")))))</f>
        <v>0</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196</v>
      </c>
      <c r="S71" s="12">
        <f t="shared" si="4"/>
        <v>152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152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151</v>
      </c>
      <c r="F72" s="253">
        <f>VLOOKUP(C72,Blad1!$A:$F,6,0)</f>
        <v>195</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195</v>
      </c>
      <c r="S72" s="12">
        <f t="shared" ref="S72:S135" si="28">C72</f>
        <v>151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151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150</v>
      </c>
      <c r="F73" s="253">
        <f>VLOOKUP(C73,Blad1!$A:$F,6,0)</f>
        <v>194</v>
      </c>
      <c r="G73" s="65" t="str">
        <f t="shared" ref="G73:G136" si="41">IF(C73=181,"I",IF(C73=166,"II",IF(C73=152,"III",IF(C73=137,"IV",IF(C73=30,"V","")))))</f>
        <v/>
      </c>
      <c r="H73" s="4" t="str">
        <f>IF(G73="I",$K73,IF(G73="II",$K73-SUM(H$8:H72),IF(G73="III",$K73-SUM(H$8:H72),IF(G73="IV",$K73-SUM(H$8:H72),IF(G73="V",1-SUM(H$8:H72)," ")))))</f>
        <v xml:space="preserve"> </v>
      </c>
      <c r="I73" s="66" t="str">
        <f t="shared" ref="I73:I122" si="42">IF(C73=32,"A",IF(C73=23,"B",IF(C73=13,"C",IF(C73=5,"D",IF(C73=-30,"E","")))))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194</v>
      </c>
      <c r="S73" s="12">
        <f t="shared" si="28"/>
        <v>150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150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149</v>
      </c>
      <c r="F74" s="253">
        <f>VLOOKUP(C74,Blad1!$A:$F,6,0)</f>
        <v>194</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194</v>
      </c>
      <c r="S74" s="12">
        <f t="shared" si="28"/>
        <v>149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149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148</v>
      </c>
      <c r="F75" s="253">
        <f>VLOOKUP(C75,Blad1!$A:$F,6,0)</f>
        <v>193</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193</v>
      </c>
      <c r="S75" s="12">
        <f t="shared" si="28"/>
        <v>148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148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147</v>
      </c>
      <c r="F76" s="253">
        <f>VLOOKUP(C76,Blad1!$A:$F,6,0)</f>
        <v>193</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193</v>
      </c>
      <c r="S76" s="12">
        <f t="shared" si="28"/>
        <v>147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147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146</v>
      </c>
      <c r="F77" s="253">
        <f>VLOOKUP(C77,Blad1!$A:$F,6,0)</f>
        <v>192</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192</v>
      </c>
      <c r="S77" s="12">
        <f t="shared" si="28"/>
        <v>146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146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145</v>
      </c>
      <c r="F78" s="253">
        <f>VLOOKUP(C78,Blad1!$A:$F,6,0)</f>
        <v>191</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191</v>
      </c>
      <c r="S78" s="12">
        <f t="shared" si="28"/>
        <v>145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145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144</v>
      </c>
      <c r="F79" s="253">
        <f>VLOOKUP(C79,Blad1!$A:$F,6,0)</f>
        <v>191</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191</v>
      </c>
      <c r="S79" s="12">
        <f t="shared" si="28"/>
        <v>144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144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143</v>
      </c>
      <c r="F80" s="253">
        <f>VLOOKUP(C80,Blad1!$A:$F,6,0)</f>
        <v>190</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190</v>
      </c>
      <c r="S80" s="12">
        <f t="shared" si="28"/>
        <v>143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143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142</v>
      </c>
      <c r="F81" s="253">
        <f>VLOOKUP(C81,Blad1!$A:$F,6,0)</f>
        <v>190</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190</v>
      </c>
      <c r="S81" s="12">
        <f t="shared" si="28"/>
        <v>142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142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141</v>
      </c>
      <c r="F82" s="253">
        <f>VLOOKUP(C82,Blad1!$A:$F,6,0)</f>
        <v>189</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189</v>
      </c>
      <c r="S82" s="12">
        <f t="shared" si="28"/>
        <v>141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141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140</v>
      </c>
      <c r="F83" s="253">
        <f>VLOOKUP(C83,Blad1!$A:$F,6,0)</f>
        <v>188</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188</v>
      </c>
      <c r="S83" s="12">
        <f t="shared" si="28"/>
        <v>140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140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139</v>
      </c>
      <c r="F84" s="253">
        <f>VLOOKUP(C84,Blad1!$A:$F,6,0)</f>
        <v>188</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188</v>
      </c>
      <c r="S84" s="12">
        <f t="shared" si="28"/>
        <v>139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139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138</v>
      </c>
      <c r="F85" s="253">
        <f>VLOOKUP(C85,Blad1!$A:$F,6,0)</f>
        <v>187</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187</v>
      </c>
      <c r="S85" s="12">
        <f t="shared" si="28"/>
        <v>138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138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20</v>
      </c>
      <c r="C86" s="14">
        <f t="shared" si="40"/>
        <v>137</v>
      </c>
      <c r="F86" s="253">
        <f>VLOOKUP(C86,Blad1!$A:$F,6,0)</f>
        <v>187</v>
      </c>
      <c r="G86" s="65" t="str">
        <f t="shared" si="41"/>
        <v>IV</v>
      </c>
      <c r="H86" s="4">
        <f>IF(G86="I",$K86,IF(G86="II",$K86-SUM(H$8:H85),IF(G86="III",$K86-SUM(H$8:H85),IF(G86="IV",$K86-SUM(H$8:H85),IF(G86="V",1-SUM(H$8:H85)," ")))))</f>
        <v>0</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187</v>
      </c>
      <c r="S86" s="12">
        <f t="shared" si="28"/>
        <v>137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137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136</v>
      </c>
      <c r="F87" s="253">
        <f>VLOOKUP(C87,Blad1!$A:$F,6,0)</f>
        <v>186</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186</v>
      </c>
      <c r="S87" s="12">
        <f t="shared" si="28"/>
        <v>136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136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135</v>
      </c>
      <c r="F88" s="253">
        <f>VLOOKUP(C88,Blad1!$A:$F,6,0)</f>
        <v>186</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186</v>
      </c>
      <c r="S88" s="12">
        <f t="shared" si="28"/>
        <v>135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135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134</v>
      </c>
      <c r="F89" s="253">
        <f>VLOOKUP(C89,Blad1!$A:$F,6,0)</f>
        <v>185</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185</v>
      </c>
      <c r="S89" s="12">
        <f t="shared" si="28"/>
        <v>134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134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133</v>
      </c>
      <c r="F90" s="253">
        <f>VLOOKUP(C90,Blad1!$A:$F,6,0)</f>
        <v>184</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184</v>
      </c>
      <c r="S90" s="12">
        <f t="shared" si="28"/>
        <v>133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133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132</v>
      </c>
      <c r="F91" s="253">
        <f>VLOOKUP(C91,Blad1!$A:$F,6,0)</f>
        <v>184</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184</v>
      </c>
      <c r="S91" s="12">
        <f t="shared" si="28"/>
        <v>132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132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131</v>
      </c>
      <c r="F92" s="253">
        <f>VLOOKUP(C92,Blad1!$A:$F,6,0)</f>
        <v>183</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183</v>
      </c>
      <c r="S92" s="12">
        <f t="shared" si="28"/>
        <v>131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131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130</v>
      </c>
      <c r="F93" s="253">
        <f>VLOOKUP(C93,Blad1!$A:$F,6,0)</f>
        <v>183</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183</v>
      </c>
      <c r="S93" s="12">
        <f t="shared" si="28"/>
        <v>130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130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129</v>
      </c>
      <c r="F94" s="253">
        <f>VLOOKUP(C94,Blad1!$A:$F,6,0)</f>
        <v>182</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182</v>
      </c>
      <c r="S94" s="12">
        <f t="shared" si="28"/>
        <v>129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129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128</v>
      </c>
      <c r="F95" s="253">
        <f>VLOOKUP(C95,Blad1!$A:$F,6,0)</f>
        <v>181</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181</v>
      </c>
      <c r="S95" s="12">
        <f t="shared" si="28"/>
        <v>128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128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127</v>
      </c>
      <c r="F96" s="253">
        <f>VLOOKUP(C96,Blad1!$A:$F,6,0)</f>
        <v>181</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181</v>
      </c>
      <c r="S96" s="12">
        <f t="shared" si="28"/>
        <v>127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127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126</v>
      </c>
      <c r="F97" s="253">
        <f>VLOOKUP(C97,Blad1!$A:$F,6,0)</f>
        <v>180</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180</v>
      </c>
      <c r="S97" s="12">
        <f t="shared" si="28"/>
        <v>126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126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125</v>
      </c>
      <c r="F98" s="253">
        <f>VLOOKUP(C98,Blad1!$A:$F,6,0)</f>
        <v>180</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180</v>
      </c>
      <c r="S98" s="12">
        <f t="shared" si="28"/>
        <v>125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125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124</v>
      </c>
      <c r="F99" s="253">
        <f>VLOOKUP(C99,Blad1!$A:$F,6,0)</f>
        <v>179</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179</v>
      </c>
      <c r="S99" s="12">
        <f t="shared" si="28"/>
        <v>124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124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123</v>
      </c>
      <c r="F100" s="253">
        <f>VLOOKUP(C100,Blad1!$A:$F,6,0)</f>
        <v>178</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178</v>
      </c>
      <c r="S100" s="12">
        <f t="shared" si="28"/>
        <v>123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123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122</v>
      </c>
      <c r="F101" s="253">
        <f>VLOOKUP(C101,Blad1!$A:$F,6,0)</f>
        <v>178</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178</v>
      </c>
      <c r="S101" s="12">
        <f t="shared" si="28"/>
        <v>122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122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121</v>
      </c>
      <c r="F102" s="253">
        <f>VLOOKUP(C102,Blad1!$A:$F,6,0)</f>
        <v>177</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177</v>
      </c>
      <c r="S102" s="12">
        <f t="shared" si="28"/>
        <v>121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121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120</v>
      </c>
      <c r="F103" s="253">
        <f>VLOOKUP(C103,Blad1!$A:$F,6,0)</f>
        <v>177</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177</v>
      </c>
      <c r="S103" s="12">
        <f t="shared" si="28"/>
        <v>120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120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119</v>
      </c>
      <c r="F104" s="253">
        <f>VLOOKUP(C104,Blad1!$A:$F,6,0)</f>
        <v>176</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176</v>
      </c>
      <c r="S104" s="12">
        <f t="shared" si="28"/>
        <v>119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119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118</v>
      </c>
      <c r="F105" s="253">
        <f>VLOOKUP(C105,Blad1!$A:$F,6,0)</f>
        <v>175</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175</v>
      </c>
      <c r="S105" s="12">
        <f t="shared" si="28"/>
        <v>118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118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117</v>
      </c>
      <c r="F106" s="253">
        <f>VLOOKUP(C106,Blad1!$A:$F,6,0)</f>
        <v>175</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175</v>
      </c>
      <c r="S106" s="12">
        <f t="shared" si="28"/>
        <v>117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117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116</v>
      </c>
      <c r="F107" s="253">
        <f>VLOOKUP(C107,Blad1!$A:$F,6,0)</f>
        <v>174</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174</v>
      </c>
      <c r="S107" s="12">
        <f t="shared" si="28"/>
        <v>116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116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115</v>
      </c>
      <c r="F108" s="253">
        <f>VLOOKUP(C108,Blad1!$A:$F,6,0)</f>
        <v>174</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174</v>
      </c>
      <c r="S108" s="12">
        <f t="shared" si="28"/>
        <v>115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115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114</v>
      </c>
      <c r="F109" s="253">
        <f>VLOOKUP(C109,Blad1!$A:$F,6,0)</f>
        <v>173</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173</v>
      </c>
      <c r="S109" s="12">
        <f t="shared" si="28"/>
        <v>114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114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113</v>
      </c>
      <c r="F110" s="253">
        <f>VLOOKUP(C110,Blad1!$A:$F,6,0)</f>
        <v>173</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173</v>
      </c>
      <c r="S110" s="12">
        <f t="shared" si="28"/>
        <v>113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113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112</v>
      </c>
      <c r="F111" s="253">
        <f>VLOOKUP(C111,Blad1!$A:$F,6,0)</f>
        <v>172</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172</v>
      </c>
      <c r="S111" s="12">
        <f t="shared" si="28"/>
        <v>112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112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111</v>
      </c>
      <c r="F112" s="253">
        <f>VLOOKUP(C112,Blad1!$A:$F,6,0)</f>
        <v>171</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171</v>
      </c>
      <c r="S112" s="12">
        <f t="shared" si="28"/>
        <v>111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111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110</v>
      </c>
      <c r="F113" s="253">
        <f>VLOOKUP(C113,Blad1!$A:$F,6,0)</f>
        <v>171</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171</v>
      </c>
      <c r="S113" s="12">
        <f t="shared" si="28"/>
        <v>110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110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109</v>
      </c>
      <c r="F114" s="253">
        <f>VLOOKUP(C114,Blad1!$A:$F,6,0)</f>
        <v>170</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170</v>
      </c>
      <c r="S114" s="12">
        <f t="shared" si="28"/>
        <v>109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109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108</v>
      </c>
      <c r="F115" s="253">
        <f>VLOOKUP(C115,Blad1!$A:$F,6,0)</f>
        <v>170</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170</v>
      </c>
      <c r="S115" s="12">
        <f t="shared" si="28"/>
        <v>108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108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107</v>
      </c>
      <c r="F116" s="253">
        <f>VLOOKUP(C116,Blad1!$A:$F,6,0)</f>
        <v>169</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169</v>
      </c>
      <c r="S116" s="12">
        <f t="shared" si="28"/>
        <v>107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107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106</v>
      </c>
      <c r="F117" s="253">
        <f>VLOOKUP(C117,Blad1!$A:$F,6,0)</f>
        <v>168</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168</v>
      </c>
      <c r="S117" s="12">
        <f t="shared" si="28"/>
        <v>106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106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105</v>
      </c>
      <c r="F118" s="253">
        <f>VLOOKUP(C118,Blad1!$A:$F,6,0)</f>
        <v>168</v>
      </c>
      <c r="G118" s="65" t="str">
        <f t="shared" si="41"/>
        <v/>
      </c>
      <c r="H118" s="4" t="str">
        <f>IF(G118="I",$K118,IF(G118="II",$K118-SUM(H$8:H117),IF(G118="III",$K118-SUM(H$8:H117),IF(G118="IV",$K118-SUM(H$8:H117),IF(G118="V",1-SUM(H$8:H117)," ")))))</f>
        <v xml:space="preserve"> </v>
      </c>
      <c r="I118" s="66"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168</v>
      </c>
      <c r="S118" s="12">
        <f t="shared" si="28"/>
        <v>105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105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104</v>
      </c>
      <c r="F119" s="253">
        <f>VLOOKUP(C119,Blad1!$A:$F,6,0)</f>
        <v>167</v>
      </c>
      <c r="G119" s="65" t="str">
        <f t="shared" si="41"/>
        <v/>
      </c>
      <c r="H119" s="4" t="str">
        <f>IF(G119="I",$K119,IF(G119="II",$K119-SUM(H$8:H118),IF(G119="III",$K119-SUM(H$8:H118),IF(G119="IV",$K119-SUM(H$8:H118),IF(G119="V",1-SUM(H$8:H118)," ")))))</f>
        <v xml:space="preserve"> </v>
      </c>
      <c r="I119" s="66"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167</v>
      </c>
      <c r="S119" s="12">
        <f t="shared" si="28"/>
        <v>104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104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103</v>
      </c>
      <c r="F120" s="253">
        <f>VLOOKUP(C120,Blad1!$A:$F,6,0)</f>
        <v>167</v>
      </c>
      <c r="G120" s="65" t="str">
        <f t="shared" si="41"/>
        <v/>
      </c>
      <c r="H120" s="4" t="str">
        <f>IF(G120="I",$K120,IF(G120="II",$K120-SUM(H$8:H119),IF(G120="III",$K120-SUM(H$8:H119),IF(G120="IV",$K120-SUM(H$8:H119),IF(G120="V",1-SUM(H$8:H119)," ")))))</f>
        <v xml:space="preserve"> </v>
      </c>
      <c r="I120" s="66"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167</v>
      </c>
      <c r="S120" s="12">
        <f t="shared" si="28"/>
        <v>103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103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102</v>
      </c>
      <c r="F121" s="253">
        <f>VLOOKUP(C121,Blad1!$A:$F,6,0)</f>
        <v>166</v>
      </c>
      <c r="G121" s="65" t="str">
        <f t="shared" si="41"/>
        <v/>
      </c>
      <c r="H121" s="4" t="str">
        <f>IF(G121="I",$K121,IF(G121="II",$K121-SUM(H$8:H120),IF(G121="III",$K121-SUM(H$8:H120),IF(G121="IV",$K121-SUM(H$8:H120),IF(G121="V",1-SUM(H$8:H120)," ")))))</f>
        <v xml:space="preserve"> </v>
      </c>
      <c r="I121" s="66"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166</v>
      </c>
      <c r="S121" s="12">
        <f t="shared" si="28"/>
        <v>102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102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101</v>
      </c>
      <c r="F122" s="253">
        <f>VLOOKUP(C122,Blad1!$A:$F,6,0)</f>
        <v>165</v>
      </c>
      <c r="G122" s="65" t="str">
        <f t="shared" si="41"/>
        <v/>
      </c>
      <c r="H122" s="4" t="str">
        <f>IF(G122="I",$K122,IF(G122="II",$K122-SUM(H$8:H121),IF(G122="III",$K122-SUM(H$8:H121),IF(G122="IV",$K122-SUM(H$8:H121),IF(G122="V",1-SUM(H$8:H121)," ")))))</f>
        <v xml:space="preserve"> </v>
      </c>
      <c r="I122" s="66"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165</v>
      </c>
      <c r="S122" s="12">
        <f t="shared" si="28"/>
        <v>101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101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100</v>
      </c>
      <c r="F123" s="253">
        <f>VLOOKUP(C123,Blad1!$A:$F,6,0)</f>
        <v>165</v>
      </c>
      <c r="G123" s="65" t="str">
        <f t="shared" si="41"/>
        <v/>
      </c>
      <c r="H123" s="4" t="str">
        <f>IF(G123="I",$K123,IF(G123="II",$K123-SUM(H$8:H122),IF(G123="III",$K123-SUM(H$8:H122),IF(G123="IV",$K123-SUM(H$8:H122),IF(G123="V",1-SUM(H$8:H122)," ")))))</f>
        <v xml:space="preserve"> </v>
      </c>
      <c r="I123" s="66" t="str">
        <f t="shared" ref="I123:I186" si="45">IF(C123=45,"A",IF(C123=35,"B",IF(C123=25,"C",IF(C123=17,"D",IF(C123=0,"E","")))))</f>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165</v>
      </c>
      <c r="S123" s="12">
        <f t="shared" si="28"/>
        <v>100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100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99</v>
      </c>
      <c r="F124" s="253">
        <f>VLOOKUP(C124,Blad1!$A:$F,6,0)</f>
        <v>164</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164</v>
      </c>
      <c r="S124" s="12">
        <f t="shared" si="28"/>
        <v>99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99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98</v>
      </c>
      <c r="F125" s="253">
        <f>VLOOKUP(C125,Blad1!$A:$F,6,0)</f>
        <v>164</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164</v>
      </c>
      <c r="S125" s="12">
        <f t="shared" si="28"/>
        <v>98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98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97</v>
      </c>
      <c r="F126" s="253">
        <f>VLOOKUP(C126,Blad1!$A:$F,6,0)</f>
        <v>163</v>
      </c>
      <c r="G126" s="65" t="str">
        <f t="shared" si="41"/>
        <v/>
      </c>
      <c r="H126" s="4" t="str">
        <f>IF(G126="I",$K126,IF(G126="II",$K126-SUM(H$8:H125),IF(G126="III",$K126-SUM(H$8:H125),IF(G126="IV",$K126-SUM(H$8:H125),IF(G126="V",1-SUM(H$8:H125)," ")))))</f>
        <v xml:space="preserve"> </v>
      </c>
      <c r="I126" s="66"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163</v>
      </c>
      <c r="S126" s="12">
        <f t="shared" si="28"/>
        <v>97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97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96</v>
      </c>
      <c r="F127" s="253">
        <f>VLOOKUP(C127,Blad1!$A:$F,6,0)</f>
        <v>162</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162</v>
      </c>
      <c r="S127" s="12">
        <f t="shared" si="28"/>
        <v>96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96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95</v>
      </c>
      <c r="F128" s="253">
        <f>VLOOKUP(C128,Blad1!$A:$F,6,0)</f>
        <v>162</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162</v>
      </c>
      <c r="S128" s="12">
        <f t="shared" si="28"/>
        <v>95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95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94</v>
      </c>
      <c r="F129" s="253">
        <f>VLOOKUP(C129,Blad1!$A:$F,6,0)</f>
        <v>161</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161</v>
      </c>
      <c r="S129" s="12">
        <f t="shared" si="28"/>
        <v>94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94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93</v>
      </c>
      <c r="F130" s="253">
        <f>VLOOKUP(C130,Blad1!$A:$F,6,0)</f>
        <v>161</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161</v>
      </c>
      <c r="S130" s="12">
        <f t="shared" si="28"/>
        <v>93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93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92</v>
      </c>
      <c r="F131" s="253">
        <f>VLOOKUP(C131,Blad1!$A:$F,6,0)</f>
        <v>160</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160</v>
      </c>
      <c r="S131" s="12">
        <f t="shared" si="28"/>
        <v>92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92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91</v>
      </c>
      <c r="F132" s="253">
        <f>VLOOKUP(C132,Blad1!$A:$F,6,0)</f>
        <v>160</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160</v>
      </c>
      <c r="S132" s="12">
        <f t="shared" si="28"/>
        <v>91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91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90</v>
      </c>
      <c r="F133" s="253">
        <f>VLOOKUP(C133,Blad1!$A:$F,6,0)</f>
        <v>159</v>
      </c>
      <c r="G133" s="65" t="str">
        <f t="shared" si="41"/>
        <v/>
      </c>
      <c r="H133" s="4" t="str">
        <f>IF(G133="I",$K133,IF(G133="II",$K133-SUM(H$8:H132),IF(G133="III",$K133-SUM(H$8:H132),IF(G133="IV",$K133-SUM(H$8:H132),IF(G133="V",1-SUM(H$8:H132)," ")))))</f>
        <v xml:space="preserve"> </v>
      </c>
      <c r="I133" s="66"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159</v>
      </c>
      <c r="S133" s="12">
        <f t="shared" si="28"/>
        <v>90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90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89</v>
      </c>
      <c r="F134" s="253">
        <f>VLOOKUP(C134,Blad1!$A:$F,6,0)</f>
        <v>158</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158</v>
      </c>
      <c r="S134" s="12">
        <f t="shared" si="28"/>
        <v>89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89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88</v>
      </c>
      <c r="F135" s="253">
        <f>VLOOKUP(C135,Blad1!$A:$F,6,0)</f>
        <v>158</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158</v>
      </c>
      <c r="S135" s="12">
        <f t="shared" si="28"/>
        <v>88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88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87</v>
      </c>
      <c r="F136" s="253">
        <f>VLOOKUP(C136,Blad1!$A:$F,6,0)</f>
        <v>157</v>
      </c>
      <c r="G136" s="65" t="str">
        <f t="shared" si="41"/>
        <v/>
      </c>
      <c r="H136" s="4" t="str">
        <f>IF(G136="I",$K136,IF(G136="II",$K136-SUM(H$8:H135),IF(G136="III",$K136-SUM(H$8:H135),IF(G136="IV",$K136-SUM(H$8:H135),IF(G136="V",1-SUM(H$8:H135)," ")))))</f>
        <v xml:space="preserve"> </v>
      </c>
      <c r="I136" s="66" t="str">
        <f t="shared" si="45"/>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93">
        <f t="shared" si="43"/>
        <v>157</v>
      </c>
      <c r="S136" s="12">
        <f t="shared" ref="S136:S199" si="50">C136</f>
        <v>87</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87</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6"/>
        <v>0</v>
      </c>
      <c r="B137" s="5">
        <f t="shared" si="47"/>
        <v>0</v>
      </c>
      <c r="C137" s="14">
        <f t="shared" ref="C137:C201" si="62">C136-1</f>
        <v>86</v>
      </c>
      <c r="F137" s="253">
        <f>VLOOKUP(C137,Blad1!$A:$F,6,0)</f>
        <v>157</v>
      </c>
      <c r="G137" s="65" t="str">
        <f t="shared" ref="G137:G200" si="63">IF(C137=181,"I",IF(C137=166,"II",IF(C137=152,"III",IF(C137=137,"IV",IF(C137=30,"V","")))))</f>
        <v/>
      </c>
      <c r="H137" s="4" t="str">
        <f>IF(G137="I",$K137,IF(G137="II",$K137-SUM(H$8:H136),IF(G137="III",$K137-SUM(H$8:H136),IF(G137="IV",$K137-SUM(H$8:H136),IF(G137="V",1-SUM(H$8:H136)," ")))))</f>
        <v xml:space="preserve"> </v>
      </c>
      <c r="I137" s="66" t="str">
        <f t="shared" si="45"/>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93">
        <f t="shared" ref="R137:R200" si="64">F137</f>
        <v>157</v>
      </c>
      <c r="S137" s="12">
        <f t="shared" si="50"/>
        <v>86</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86</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6"/>
        <v>0</v>
      </c>
      <c r="B138" s="5">
        <f t="shared" si="47"/>
        <v>0</v>
      </c>
      <c r="C138" s="14">
        <f t="shared" si="62"/>
        <v>85</v>
      </c>
      <c r="F138" s="253">
        <f>VLOOKUP(C138,Blad1!$A:$F,6,0)</f>
        <v>156</v>
      </c>
      <c r="G138" s="65" t="str">
        <f t="shared" si="63"/>
        <v/>
      </c>
      <c r="H138" s="4" t="str">
        <f>IF(G138="I",$K138,IF(G138="II",$K138-SUM(H$8:H137),IF(G138="III",$K138-SUM(H$8:H137),IF(G138="IV",$K138-SUM(H$8:H137),IF(G138="V",1-SUM(H$8:H137)," ")))))</f>
        <v xml:space="preserve"> </v>
      </c>
      <c r="I138" s="66" t="str">
        <f t="shared" si="45"/>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93">
        <f t="shared" si="64"/>
        <v>156</v>
      </c>
      <c r="S138" s="12">
        <f t="shared" si="50"/>
        <v>85</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85</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6"/>
        <v>0</v>
      </c>
      <c r="B139" s="5">
        <f t="shared" si="47"/>
        <v>0</v>
      </c>
      <c r="C139" s="14">
        <f t="shared" si="62"/>
        <v>84</v>
      </c>
      <c r="F139" s="253">
        <f>VLOOKUP(C139,Blad1!$A:$F,6,0)</f>
        <v>155</v>
      </c>
      <c r="G139" s="65" t="str">
        <f t="shared" si="63"/>
        <v/>
      </c>
      <c r="H139" s="4" t="str">
        <f>IF(G139="I",$K139,IF(G139="II",$K139-SUM(H$8:H138),IF(G139="III",$K139-SUM(H$8:H138),IF(G139="IV",$K139-SUM(H$8:H138),IF(G139="V",1-SUM(H$8:H138)," ")))))</f>
        <v xml:space="preserve"> </v>
      </c>
      <c r="I139" s="66" t="str">
        <f t="shared" si="45"/>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5"/>
        <v/>
      </c>
      <c r="R139" s="93">
        <f t="shared" si="64"/>
        <v>155</v>
      </c>
      <c r="S139" s="12">
        <f t="shared" si="50"/>
        <v>84</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84</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6"/>
        <v>0</v>
      </c>
      <c r="B140" s="5">
        <f t="shared" si="47"/>
        <v>0</v>
      </c>
      <c r="C140" s="14">
        <f t="shared" si="62"/>
        <v>83</v>
      </c>
      <c r="F140" s="253">
        <f>VLOOKUP(C140,Blad1!$A:$F,6,0)</f>
        <v>155</v>
      </c>
      <c r="G140" s="65" t="str">
        <f t="shared" si="63"/>
        <v/>
      </c>
      <c r="H140" s="4" t="str">
        <f>IF(G140="I",$K140,IF(G140="II",$K140-SUM(H$8:H139),IF(G140="III",$K140-SUM(H$8:H139),IF(G140="IV",$K140-SUM(H$8:H139),IF(G140="V",1-SUM(H$8:H139)," ")))))</f>
        <v xml:space="preserve"> </v>
      </c>
      <c r="I140" s="66" t="str">
        <f t="shared" si="45"/>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5"/>
        <v/>
      </c>
      <c r="R140" s="93">
        <f t="shared" si="64"/>
        <v>155</v>
      </c>
      <c r="S140" s="12">
        <f t="shared" si="50"/>
        <v>83</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83</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6"/>
        <v>0</v>
      </c>
      <c r="B141" s="5">
        <f t="shared" si="47"/>
        <v>0</v>
      </c>
      <c r="C141" s="14">
        <f t="shared" si="62"/>
        <v>82</v>
      </c>
      <c r="F141" s="253">
        <f>VLOOKUP(C141,Blad1!$A:$F,6,0)</f>
        <v>154</v>
      </c>
      <c r="G141" s="65" t="str">
        <f t="shared" si="63"/>
        <v/>
      </c>
      <c r="H141" s="4" t="str">
        <f>IF(G141="I",$K141,IF(G141="II",$K141-SUM(H$8:H140),IF(G141="III",$K141-SUM(H$8:H140),IF(G141="IV",$K141-SUM(H$8:H140),IF(G141="V",1-SUM(H$8:H140)," ")))))</f>
        <v xml:space="preserve"> </v>
      </c>
      <c r="I141" s="66" t="str">
        <f t="shared" si="45"/>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5"/>
        <v/>
      </c>
      <c r="R141" s="93">
        <f t="shared" si="64"/>
        <v>154</v>
      </c>
      <c r="S141" s="12">
        <f t="shared" si="50"/>
        <v>82</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82</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6"/>
        <v>0</v>
      </c>
      <c r="B142" s="5">
        <f t="shared" si="47"/>
        <v>0</v>
      </c>
      <c r="C142" s="14">
        <f t="shared" si="62"/>
        <v>81</v>
      </c>
      <c r="F142" s="253">
        <f>VLOOKUP(C142,Blad1!$A:$F,6,0)</f>
        <v>154</v>
      </c>
      <c r="G142" s="65" t="str">
        <f t="shared" si="63"/>
        <v/>
      </c>
      <c r="H142" s="4" t="str">
        <f>IF(G142="I",$K142,IF(G142="II",$K142-SUM(H$8:H141),IF(G142="III",$K142-SUM(H$8:H141),IF(G142="IV",$K142-SUM(H$8:H141),IF(G142="V",1-SUM(H$8:H141)," ")))))</f>
        <v xml:space="preserve"> </v>
      </c>
      <c r="I142" s="66" t="str">
        <f t="shared" si="45"/>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5"/>
        <v/>
      </c>
      <c r="R142" s="93">
        <f t="shared" si="64"/>
        <v>154</v>
      </c>
      <c r="S142" s="12">
        <f t="shared" si="50"/>
        <v>81</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81</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6"/>
        <v>0</v>
      </c>
      <c r="B143" s="5">
        <f t="shared" si="47"/>
        <v>0</v>
      </c>
      <c r="C143" s="14">
        <f t="shared" si="62"/>
        <v>80</v>
      </c>
      <c r="F143" s="253">
        <f>VLOOKUP(C143,Blad1!$A:$F,6,0)</f>
        <v>153</v>
      </c>
      <c r="G143" s="65" t="str">
        <f t="shared" si="63"/>
        <v/>
      </c>
      <c r="H143" s="4" t="str">
        <f>IF(G143="I",$K143,IF(G143="II",$K143-SUM(H$8:H142),IF(G143="III",$K143-SUM(H$8:H142),IF(G143="IV",$K143-SUM(H$8:H142),IF(G143="V",1-SUM(H$8:H142)," ")))))</f>
        <v xml:space="preserve"> </v>
      </c>
      <c r="I143" s="66" t="str">
        <f t="shared" si="45"/>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5"/>
        <v/>
      </c>
      <c r="R143" s="93">
        <f t="shared" si="64"/>
        <v>153</v>
      </c>
      <c r="S143" s="12">
        <f t="shared" si="50"/>
        <v>80</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80</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6"/>
        <v>0</v>
      </c>
      <c r="B144" s="5">
        <f t="shared" si="47"/>
        <v>0</v>
      </c>
      <c r="C144" s="14">
        <f t="shared" si="62"/>
        <v>79</v>
      </c>
      <c r="F144" s="253">
        <f>VLOOKUP(C144,Blad1!$A:$F,6,0)</f>
        <v>152</v>
      </c>
      <c r="G144" s="65" t="str">
        <f t="shared" si="63"/>
        <v/>
      </c>
      <c r="H144" s="4" t="str">
        <f>IF(G144="I",$K144,IF(G144="II",$K144-SUM(H$8:H143),IF(G144="III",$K144-SUM(H$8:H143),IF(G144="IV",$K144-SUM(H$8:H143),IF(G144="V",1-SUM(H$8:H143)," ")))))</f>
        <v xml:space="preserve"> </v>
      </c>
      <c r="I144" s="66" t="str">
        <f t="shared" si="45"/>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93">
        <f t="shared" si="64"/>
        <v>152</v>
      </c>
      <c r="S144" s="12">
        <f t="shared" si="50"/>
        <v>79</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79</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6"/>
        <v>0</v>
      </c>
      <c r="B145" s="5">
        <f t="shared" si="47"/>
        <v>0</v>
      </c>
      <c r="C145" s="14">
        <f t="shared" si="62"/>
        <v>78</v>
      </c>
      <c r="F145" s="253">
        <f>VLOOKUP(C145,Blad1!$A:$F,6,0)</f>
        <v>152</v>
      </c>
      <c r="G145" s="65" t="str">
        <f t="shared" si="63"/>
        <v/>
      </c>
      <c r="H145" s="4" t="str">
        <f>IF(G145="I",$K145,IF(G145="II",$K145-SUM(H$8:H144),IF(G145="III",$K145-SUM(H$8:H144),IF(G145="IV",$K145-SUM(H$8:H144),IF(G145="V",1-SUM(H$8:H144)," ")))))</f>
        <v xml:space="preserve"> </v>
      </c>
      <c r="I145" s="66" t="str">
        <f t="shared" si="45"/>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93">
        <f t="shared" si="64"/>
        <v>152</v>
      </c>
      <c r="S145" s="12">
        <f t="shared" si="50"/>
        <v>78</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78</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6"/>
        <v>0</v>
      </c>
      <c r="B146" s="5">
        <f t="shared" si="47"/>
        <v>0</v>
      </c>
      <c r="C146" s="14">
        <f t="shared" si="62"/>
        <v>77</v>
      </c>
      <c r="F146" s="253">
        <f>VLOOKUP(C146,Blad1!$A:$F,6,0)</f>
        <v>151</v>
      </c>
      <c r="G146" s="65" t="str">
        <f t="shared" si="63"/>
        <v/>
      </c>
      <c r="H146" s="4" t="str">
        <f>IF(G146="I",$K146,IF(G146="II",$K146-SUM(H$8:H145),IF(G146="III",$K146-SUM(H$8:H145),IF(G146="IV",$K146-SUM(H$8:H145),IF(G146="V",1-SUM(H$8:H145)," ")))))</f>
        <v xml:space="preserve"> </v>
      </c>
      <c r="I146" s="66" t="str">
        <f t="shared" si="45"/>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93">
        <f t="shared" si="64"/>
        <v>151</v>
      </c>
      <c r="S146" s="12">
        <f t="shared" si="50"/>
        <v>77</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77</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6"/>
        <v>0</v>
      </c>
      <c r="B147" s="5">
        <f t="shared" si="47"/>
        <v>0</v>
      </c>
      <c r="C147" s="14">
        <f t="shared" si="62"/>
        <v>76</v>
      </c>
      <c r="F147" s="253">
        <f>VLOOKUP(C147,Blad1!$A:$F,6,0)</f>
        <v>151</v>
      </c>
      <c r="G147" s="65" t="str">
        <f t="shared" si="63"/>
        <v/>
      </c>
      <c r="H147" s="4" t="str">
        <f>IF(G147="I",$K147,IF(G147="II",$K147-SUM(H$8:H146),IF(G147="III",$K147-SUM(H$8:H146),IF(G147="IV",$K147-SUM(H$8:H146),IF(G147="V",1-SUM(H$8:H146)," ")))))</f>
        <v xml:space="preserve"> </v>
      </c>
      <c r="I147" s="66" t="str">
        <f t="shared" si="45"/>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93">
        <f t="shared" si="64"/>
        <v>151</v>
      </c>
      <c r="S147" s="12">
        <f t="shared" si="50"/>
        <v>76</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76</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6"/>
        <v>0</v>
      </c>
      <c r="B148" s="5">
        <f t="shared" si="47"/>
        <v>0</v>
      </c>
      <c r="C148" s="14">
        <f t="shared" si="62"/>
        <v>75</v>
      </c>
      <c r="F148" s="253">
        <f>VLOOKUP(C148,Blad1!$A:$F,6,0)</f>
        <v>150</v>
      </c>
      <c r="G148" s="65" t="str">
        <f t="shared" si="63"/>
        <v/>
      </c>
      <c r="H148" s="4" t="str">
        <f>IF(G148="I",$K148,IF(G148="II",$K148-SUM(H$8:H147),IF(G148="III",$K148-SUM(H$8:H147),IF(G148="IV",$K148-SUM(H$8:H147),IF(G148="V",1-SUM(H$8:H147)," ")))))</f>
        <v xml:space="preserve"> </v>
      </c>
      <c r="I148" s="66" t="str">
        <f t="shared" si="45"/>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93">
        <f t="shared" si="64"/>
        <v>150</v>
      </c>
      <c r="S148" s="12">
        <f t="shared" si="50"/>
        <v>75</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75</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6"/>
        <v>0</v>
      </c>
      <c r="B149" s="5">
        <f t="shared" si="47"/>
        <v>0</v>
      </c>
      <c r="C149" s="14">
        <f t="shared" si="62"/>
        <v>74</v>
      </c>
      <c r="F149" s="253">
        <f>VLOOKUP(C149,Blad1!$A:$F,6,0)</f>
        <v>149</v>
      </c>
      <c r="G149" s="65" t="str">
        <f t="shared" si="63"/>
        <v/>
      </c>
      <c r="H149" s="4" t="str">
        <f>IF(G149="I",$K149,IF(G149="II",$K149-SUM(H$8:H148),IF(G149="III",$K149-SUM(H$8:H148),IF(G149="IV",$K149-SUM(H$8:H148),IF(G149="V",1-SUM(H$8:H148)," ")))))</f>
        <v xml:space="preserve"> </v>
      </c>
      <c r="I149" s="66" t="str">
        <f t="shared" si="45"/>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93">
        <f t="shared" si="64"/>
        <v>149</v>
      </c>
      <c r="S149" s="12">
        <f t="shared" si="50"/>
        <v>74</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74</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6"/>
        <v>0</v>
      </c>
      <c r="B150" s="5">
        <f t="shared" si="47"/>
        <v>0</v>
      </c>
      <c r="C150" s="14">
        <f t="shared" si="62"/>
        <v>73</v>
      </c>
      <c r="F150" s="253">
        <f>VLOOKUP(C150,Blad1!$A:$F,6,0)</f>
        <v>149</v>
      </c>
      <c r="G150" s="65" t="str">
        <f t="shared" si="63"/>
        <v/>
      </c>
      <c r="H150" s="4" t="str">
        <f>IF(G150="I",$K150,IF(G150="II",$K150-SUM(H$8:H149),IF(G150="III",$K150-SUM(H$8:H149),IF(G150="IV",$K150-SUM(H$8:H149),IF(G150="V",1-SUM(H$8:H149)," ")))))</f>
        <v xml:space="preserve"> </v>
      </c>
      <c r="I150" s="66" t="str">
        <f t="shared" si="45"/>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93">
        <f t="shared" si="64"/>
        <v>149</v>
      </c>
      <c r="S150" s="12">
        <f t="shared" si="50"/>
        <v>73</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73</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6"/>
        <v>0</v>
      </c>
      <c r="B151" s="5">
        <f t="shared" si="47"/>
        <v>0</v>
      </c>
      <c r="C151" s="14">
        <f t="shared" si="62"/>
        <v>72</v>
      </c>
      <c r="F151" s="253">
        <f>VLOOKUP(C151,Blad1!$A:$F,6,0)</f>
        <v>148</v>
      </c>
      <c r="G151" s="65" t="str">
        <f t="shared" si="63"/>
        <v/>
      </c>
      <c r="H151" s="4" t="str">
        <f>IF(G151="I",$K151,IF(G151="II",$K151-SUM(H$8:H150),IF(G151="III",$K151-SUM(H$8:H150),IF(G151="IV",$K151-SUM(H$8:H150),IF(G151="V",1-SUM(H$8:H150)," ")))))</f>
        <v xml:space="preserve"> </v>
      </c>
      <c r="I151" s="66" t="str">
        <f t="shared" si="45"/>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93">
        <f t="shared" si="64"/>
        <v>148</v>
      </c>
      <c r="S151" s="12">
        <f t="shared" si="50"/>
        <v>72</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72</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6"/>
        <v>0</v>
      </c>
      <c r="B152" s="5">
        <f t="shared" si="47"/>
        <v>0</v>
      </c>
      <c r="C152" s="14">
        <f t="shared" si="62"/>
        <v>71</v>
      </c>
      <c r="F152" s="253">
        <f>VLOOKUP(C152,Blad1!$A:$F,6,0)</f>
        <v>148</v>
      </c>
      <c r="G152" s="65" t="str">
        <f t="shared" si="63"/>
        <v/>
      </c>
      <c r="H152" s="4" t="str">
        <f>IF(G152="I",$K152,IF(G152="II",$K152-SUM(H$8:H151),IF(G152="III",$K152-SUM(H$8:H151),IF(G152="IV",$K152-SUM(H$8:H151),IF(G152="V",1-SUM(H$8:H151)," ")))))</f>
        <v xml:space="preserve"> </v>
      </c>
      <c r="I152" s="66" t="str">
        <f t="shared" si="45"/>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93">
        <f t="shared" si="64"/>
        <v>148</v>
      </c>
      <c r="S152" s="12">
        <f t="shared" si="50"/>
        <v>71</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71</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6"/>
        <v>0</v>
      </c>
      <c r="B153" s="5">
        <f t="shared" si="47"/>
        <v>0</v>
      </c>
      <c r="C153" s="14">
        <f t="shared" si="62"/>
        <v>70</v>
      </c>
      <c r="F153" s="253">
        <f>VLOOKUP(C153,Blad1!$A:$F,6,0)</f>
        <v>147</v>
      </c>
      <c r="G153" s="65" t="str">
        <f t="shared" si="63"/>
        <v/>
      </c>
      <c r="H153" s="4" t="str">
        <f>IF(G153="I",$K153,IF(G153="II",$K153-SUM(H$8:H152),IF(G153="III",$K153-SUM(H$8:H152),IF(G153="IV",$K153-SUM(H$8:H152),IF(G153="V",1-SUM(H$8:H152)," ")))))</f>
        <v xml:space="preserve"> </v>
      </c>
      <c r="I153" s="66" t="str">
        <f t="shared" si="45"/>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93">
        <f t="shared" si="64"/>
        <v>147</v>
      </c>
      <c r="S153" s="12">
        <f t="shared" si="50"/>
        <v>70</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70</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6"/>
        <v>0</v>
      </c>
      <c r="B154" s="5">
        <f t="shared" si="47"/>
        <v>0</v>
      </c>
      <c r="C154" s="14">
        <f t="shared" si="62"/>
        <v>69</v>
      </c>
      <c r="F154" s="253">
        <f>VLOOKUP(C154,Blad1!$A:$F,6,0)</f>
        <v>146</v>
      </c>
      <c r="G154" s="65" t="str">
        <f t="shared" si="63"/>
        <v/>
      </c>
      <c r="H154" s="4" t="str">
        <f>IF(G154="I",$K154,IF(G154="II",$K154-SUM(H$8:H153),IF(G154="III",$K154-SUM(H$8:H153),IF(G154="IV",$K154-SUM(H$8:H153),IF(G154="V",1-SUM(H$8:H153)," ")))))</f>
        <v xml:space="preserve"> </v>
      </c>
      <c r="I154" s="66" t="str">
        <f t="shared" si="45"/>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93">
        <f t="shared" si="64"/>
        <v>146</v>
      </c>
      <c r="S154" s="12">
        <f t="shared" si="50"/>
        <v>69</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69</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6"/>
        <v>0</v>
      </c>
      <c r="B155" s="5">
        <f t="shared" si="47"/>
        <v>0</v>
      </c>
      <c r="C155" s="14">
        <f t="shared" si="62"/>
        <v>68</v>
      </c>
      <c r="F155" s="253">
        <f>VLOOKUP(C155,Blad1!$A:$F,6,0)</f>
        <v>146</v>
      </c>
      <c r="G155" s="65" t="str">
        <f t="shared" si="63"/>
        <v/>
      </c>
      <c r="H155" s="4" t="str">
        <f>IF(G155="I",$K155,IF(G155="II",$K155-SUM(H$8:H154),IF(G155="III",$K155-SUM(H$8:H154),IF(G155="IV",$K155-SUM(H$8:H154),IF(G155="V",1-SUM(H$8:H154)," ")))))</f>
        <v xml:space="preserve"> </v>
      </c>
      <c r="I155" s="66" t="str">
        <f t="shared" si="45"/>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93">
        <f t="shared" si="64"/>
        <v>146</v>
      </c>
      <c r="S155" s="12">
        <f t="shared" si="50"/>
        <v>68</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68</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6"/>
        <v>0</v>
      </c>
      <c r="B156" s="5">
        <f t="shared" si="47"/>
        <v>0</v>
      </c>
      <c r="C156" s="14">
        <f t="shared" si="62"/>
        <v>67</v>
      </c>
      <c r="F156" s="253">
        <f>VLOOKUP(C156,Blad1!$A:$F,6,0)</f>
        <v>145</v>
      </c>
      <c r="G156" s="65" t="str">
        <f t="shared" si="63"/>
        <v/>
      </c>
      <c r="H156" s="4" t="str">
        <f>IF(G156="I",$K156,IF(G156="II",$K156-SUM(H$8:H155),IF(G156="III",$K156-SUM(H$8:H155),IF(G156="IV",$K156-SUM(H$8:H155),IF(G156="V",1-SUM(H$8:H155)," ")))))</f>
        <v xml:space="preserve"> </v>
      </c>
      <c r="I156" s="66" t="str">
        <f t="shared" si="45"/>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93">
        <f t="shared" si="64"/>
        <v>145</v>
      </c>
      <c r="S156" s="12">
        <f t="shared" si="50"/>
        <v>67</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67</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6"/>
        <v>0</v>
      </c>
      <c r="B157" s="5">
        <f t="shared" si="47"/>
        <v>0</v>
      </c>
      <c r="C157" s="14">
        <f t="shared" si="62"/>
        <v>66</v>
      </c>
      <c r="F157" s="253">
        <f>VLOOKUP(C157,Blad1!$A:$F,6,0)</f>
        <v>145</v>
      </c>
      <c r="G157" s="65" t="str">
        <f t="shared" si="63"/>
        <v/>
      </c>
      <c r="H157" s="4" t="str">
        <f>IF(G157="I",$K157,IF(G157="II",$K157-SUM(H$8:H156),IF(G157="III",$K157-SUM(H$8:H156),IF(G157="IV",$K157-SUM(H$8:H156),IF(G157="V",1-SUM(H$8:H156)," ")))))</f>
        <v xml:space="preserve"> </v>
      </c>
      <c r="I157" s="66" t="str">
        <f t="shared" si="45"/>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93">
        <f t="shared" si="64"/>
        <v>145</v>
      </c>
      <c r="S157" s="12">
        <f t="shared" si="50"/>
        <v>66</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66</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6"/>
        <v>0</v>
      </c>
      <c r="B158" s="5">
        <f t="shared" si="47"/>
        <v>0</v>
      </c>
      <c r="C158" s="14">
        <f t="shared" si="62"/>
        <v>65</v>
      </c>
      <c r="F158" s="253">
        <f>VLOOKUP(C158,Blad1!$A:$F,6,0)</f>
        <v>144</v>
      </c>
      <c r="G158" s="65" t="str">
        <f t="shared" si="63"/>
        <v/>
      </c>
      <c r="H158" s="4" t="str">
        <f>IF(G158="I",$K158,IF(G158="II",$K158-SUM(H$8:H157),IF(G158="III",$K158-SUM(H$8:H157),IF(G158="IV",$K158-SUM(H$8:H157),IF(G158="V",1-SUM(H$8:H157)," ")))))</f>
        <v xml:space="preserve"> </v>
      </c>
      <c r="I158" s="66" t="str">
        <f t="shared" si="45"/>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93">
        <f t="shared" si="64"/>
        <v>144</v>
      </c>
      <c r="S158" s="12">
        <f t="shared" si="50"/>
        <v>65</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65</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6"/>
        <v>0</v>
      </c>
      <c r="B159" s="5">
        <f t="shared" si="47"/>
        <v>0</v>
      </c>
      <c r="C159" s="14">
        <f t="shared" si="62"/>
        <v>64</v>
      </c>
      <c r="F159" s="253">
        <f>VLOOKUP(C159,Blad1!$A:$F,6,0)</f>
        <v>144</v>
      </c>
      <c r="G159" s="65" t="str">
        <f t="shared" si="63"/>
        <v/>
      </c>
      <c r="H159" s="4" t="str">
        <f>IF(G159="I",$K159,IF(G159="II",$K159-SUM(H$8:H158),IF(G159="III",$K159-SUM(H$8:H158),IF(G159="IV",$K159-SUM(H$8:H158),IF(G159="V",1-SUM(H$8:H158)," ")))))</f>
        <v xml:space="preserve"> </v>
      </c>
      <c r="I159" s="66" t="str">
        <f t="shared" si="45"/>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93">
        <f t="shared" si="64"/>
        <v>144</v>
      </c>
      <c r="S159" s="12">
        <f t="shared" si="50"/>
        <v>64</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64</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6"/>
        <v>0</v>
      </c>
      <c r="B160" s="5">
        <f t="shared" si="47"/>
        <v>0</v>
      </c>
      <c r="C160" s="14">
        <f t="shared" si="62"/>
        <v>63</v>
      </c>
      <c r="F160" s="253">
        <f>VLOOKUP(C160,Blad1!$A:$F,6,0)</f>
        <v>143</v>
      </c>
      <c r="G160" s="65" t="str">
        <f t="shared" si="63"/>
        <v/>
      </c>
      <c r="H160" s="4" t="str">
        <f>IF(G160="I",$K160,IF(G160="II",$K160-SUM(H$8:H159),IF(G160="III",$K160-SUM(H$8:H159),IF(G160="IV",$K160-SUM(H$8:H159),IF(G160="V",1-SUM(H$8:H159)," ")))))</f>
        <v xml:space="preserve"> </v>
      </c>
      <c r="I160" s="66" t="str">
        <f t="shared" si="45"/>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93">
        <f t="shared" si="64"/>
        <v>143</v>
      </c>
      <c r="S160" s="12">
        <f t="shared" si="50"/>
        <v>63</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63</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6"/>
        <v>0</v>
      </c>
      <c r="B161" s="5">
        <f t="shared" si="47"/>
        <v>0</v>
      </c>
      <c r="C161" s="14">
        <f t="shared" si="62"/>
        <v>62</v>
      </c>
      <c r="F161" s="253">
        <f>VLOOKUP(C161,Blad1!$A:$F,6,0)</f>
        <v>142</v>
      </c>
      <c r="G161" s="65" t="str">
        <f t="shared" si="63"/>
        <v/>
      </c>
      <c r="H161" s="4" t="str">
        <f>IF(G161="I",$K161,IF(G161="II",$K161-SUM(H$8:H160),IF(G161="III",$K161-SUM(H$8:H160),IF(G161="IV",$K161-SUM(H$8:H160),IF(G161="V",1-SUM(H$8:H160)," ")))))</f>
        <v xml:space="preserve"> </v>
      </c>
      <c r="I161" s="66" t="str">
        <f t="shared" si="45"/>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93">
        <f t="shared" si="64"/>
        <v>142</v>
      </c>
      <c r="S161" s="12">
        <f t="shared" si="50"/>
        <v>62</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62</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6"/>
        <v>0</v>
      </c>
      <c r="B162" s="5">
        <f t="shared" si="47"/>
        <v>0</v>
      </c>
      <c r="C162" s="14">
        <f t="shared" si="62"/>
        <v>61</v>
      </c>
      <c r="F162" s="253">
        <f>VLOOKUP(C162,Blad1!$A:$F,6,0)</f>
        <v>142</v>
      </c>
      <c r="G162" s="65" t="str">
        <f t="shared" si="63"/>
        <v/>
      </c>
      <c r="H162" s="4" t="str">
        <f>IF(G162="I",$K162,IF(G162="II",$K162-SUM(H$8:H161),IF(G162="III",$K162-SUM(H$8:H161),IF(G162="IV",$K162-SUM(H$8:H161),IF(G162="V",1-SUM(H$8:H161)," ")))))</f>
        <v xml:space="preserve"> </v>
      </c>
      <c r="I162" s="66" t="str">
        <f t="shared" si="45"/>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93">
        <f t="shared" si="64"/>
        <v>142</v>
      </c>
      <c r="S162" s="12">
        <f t="shared" si="50"/>
        <v>61</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61</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6"/>
        <v>0</v>
      </c>
      <c r="B163" s="5">
        <f t="shared" si="47"/>
        <v>0</v>
      </c>
      <c r="C163" s="14">
        <f t="shared" si="62"/>
        <v>60</v>
      </c>
      <c r="F163" s="253">
        <f>VLOOKUP(C163,Blad1!$A:$F,6,0)</f>
        <v>141</v>
      </c>
      <c r="G163" s="65" t="str">
        <f t="shared" si="63"/>
        <v/>
      </c>
      <c r="H163" s="4" t="str">
        <f>IF(G163="I",$K163,IF(G163="II",$K163-SUM(H$8:H162),IF(G163="III",$K163-SUM(H$8:H162),IF(G163="IV",$K163-SUM(H$8:H162),IF(G163="V",1-SUM(H$8:H162)," ")))))</f>
        <v xml:space="preserve"> </v>
      </c>
      <c r="I163" s="66" t="str">
        <f t="shared" si="45"/>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93">
        <f t="shared" si="64"/>
        <v>141</v>
      </c>
      <c r="S163" s="12">
        <f t="shared" si="50"/>
        <v>60</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60</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6"/>
        <v>0</v>
      </c>
      <c r="B164" s="5">
        <f t="shared" si="47"/>
        <v>0</v>
      </c>
      <c r="C164" s="14">
        <f t="shared" si="62"/>
        <v>59</v>
      </c>
      <c r="F164" s="253">
        <f>VLOOKUP(C164,Blad1!$A:$F,6,0)</f>
        <v>141</v>
      </c>
      <c r="G164" s="65" t="str">
        <f t="shared" si="63"/>
        <v/>
      </c>
      <c r="H164" s="4" t="str">
        <f>IF(G164="I",$K164,IF(G164="II",$K164-SUM(H$8:H163),IF(G164="III",$K164-SUM(H$8:H163),IF(G164="IV",$K164-SUM(H$8:H163),IF(G164="V",1-SUM(H$8:H163)," ")))))</f>
        <v xml:space="preserve"> </v>
      </c>
      <c r="I164" s="66" t="str">
        <f t="shared" si="45"/>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93">
        <f t="shared" si="64"/>
        <v>141</v>
      </c>
      <c r="S164" s="12">
        <f t="shared" si="50"/>
        <v>59</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59</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6"/>
        <v>0</v>
      </c>
      <c r="B165" s="5">
        <f t="shared" si="47"/>
        <v>0</v>
      </c>
      <c r="C165" s="14">
        <f t="shared" si="62"/>
        <v>58</v>
      </c>
      <c r="F165" s="253">
        <f>VLOOKUP(C165,Blad1!$A:$F,6,0)</f>
        <v>140</v>
      </c>
      <c r="G165" s="65" t="str">
        <f t="shared" si="63"/>
        <v/>
      </c>
      <c r="H165" s="4" t="str">
        <f>IF(G165="I",$K165,IF(G165="II",$K165-SUM(H$8:H164),IF(G165="III",$K165-SUM(H$8:H164),IF(G165="IV",$K165-SUM(H$8:H164),IF(G165="V",1-SUM(H$8:H164)," ")))))</f>
        <v xml:space="preserve"> </v>
      </c>
      <c r="I165" s="66" t="str">
        <f t="shared" si="45"/>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93">
        <f t="shared" si="64"/>
        <v>140</v>
      </c>
      <c r="S165" s="12">
        <f t="shared" si="50"/>
        <v>58</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58</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6"/>
        <v>0</v>
      </c>
      <c r="B166" s="5">
        <f t="shared" si="47"/>
        <v>0</v>
      </c>
      <c r="C166" s="14">
        <f t="shared" si="62"/>
        <v>57</v>
      </c>
      <c r="F166" s="253">
        <f>VLOOKUP(C166,Blad1!$A:$F,6,0)</f>
        <v>139</v>
      </c>
      <c r="G166" s="65" t="str">
        <f t="shared" si="63"/>
        <v/>
      </c>
      <c r="H166" s="4" t="str">
        <f>IF(G166="I",$K166,IF(G166="II",$K166-SUM(H$8:H165),IF(G166="III",$K166-SUM(H$8:H165),IF(G166="IV",$K166-SUM(H$8:H165),IF(G166="V",1-SUM(H$8:H165)," ")))))</f>
        <v xml:space="preserve"> </v>
      </c>
      <c r="I166" s="66" t="str">
        <f t="shared" si="45"/>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93">
        <f t="shared" si="64"/>
        <v>139</v>
      </c>
      <c r="S166" s="12">
        <f t="shared" si="50"/>
        <v>57</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57</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6"/>
        <v>0</v>
      </c>
      <c r="B167" s="5">
        <f t="shared" si="47"/>
        <v>0</v>
      </c>
      <c r="C167" s="14">
        <f t="shared" si="62"/>
        <v>56</v>
      </c>
      <c r="F167" s="253">
        <f>VLOOKUP(C167,Blad1!$A:$F,6,0)</f>
        <v>139</v>
      </c>
      <c r="G167" s="65" t="str">
        <f t="shared" si="63"/>
        <v/>
      </c>
      <c r="H167" s="4" t="str">
        <f>IF(G167="I",$K167,IF(G167="II",$K167-SUM(H$8:H166),IF(G167="III",$K167-SUM(H$8:H166),IF(G167="IV",$K167-SUM(H$8:H166),IF(G167="V",1-SUM(H$8:H166)," ")))))</f>
        <v xml:space="preserve"> </v>
      </c>
      <c r="I167" s="66" t="str">
        <f t="shared" si="45"/>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93">
        <f t="shared" si="64"/>
        <v>139</v>
      </c>
      <c r="S167" s="12">
        <f t="shared" si="50"/>
        <v>56</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56</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6"/>
        <v>0</v>
      </c>
      <c r="B168" s="5">
        <f t="shared" si="47"/>
        <v>0</v>
      </c>
      <c r="C168" s="14">
        <f t="shared" si="62"/>
        <v>55</v>
      </c>
      <c r="F168" s="253">
        <f>VLOOKUP(C168,Blad1!$A:$F,6,0)</f>
        <v>138</v>
      </c>
      <c r="G168" s="65" t="str">
        <f t="shared" si="63"/>
        <v/>
      </c>
      <c r="H168" s="4" t="str">
        <f>IF(G168="I",$K168,IF(G168="II",$K168-SUM(H$8:H167),IF(G168="III",$K168-SUM(H$8:H167),IF(G168="IV",$K168-SUM(H$8:H167),IF(G168="V",1-SUM(H$8:H167)," ")))))</f>
        <v xml:space="preserve"> </v>
      </c>
      <c r="I168" s="66" t="str">
        <f t="shared" si="45"/>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93">
        <f t="shared" si="64"/>
        <v>138</v>
      </c>
      <c r="S168" s="12">
        <f t="shared" si="50"/>
        <v>55</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55</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6"/>
        <v>0</v>
      </c>
      <c r="B169" s="5">
        <f t="shared" si="47"/>
        <v>0</v>
      </c>
      <c r="C169" s="14">
        <f t="shared" si="62"/>
        <v>54</v>
      </c>
      <c r="F169" s="253">
        <f>VLOOKUP(C169,Blad1!$A:$F,6,0)</f>
        <v>138</v>
      </c>
      <c r="G169" s="65" t="str">
        <f t="shared" si="63"/>
        <v/>
      </c>
      <c r="H169" s="4" t="str">
        <f>IF(G169="I",$K169,IF(G169="II",$K169-SUM(H$8:H168),IF(G169="III",$K169-SUM(H$8:H168),IF(G169="IV",$K169-SUM(H$8:H168),IF(G169="V",1-SUM(H$8:H168)," ")))))</f>
        <v xml:space="preserve"> </v>
      </c>
      <c r="I169" s="66" t="str">
        <f t="shared" si="45"/>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93">
        <f t="shared" si="64"/>
        <v>138</v>
      </c>
      <c r="S169" s="12">
        <f t="shared" si="50"/>
        <v>54</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54</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6"/>
        <v>0</v>
      </c>
      <c r="B170" s="5">
        <f t="shared" si="47"/>
        <v>0</v>
      </c>
      <c r="C170" s="14">
        <f t="shared" si="62"/>
        <v>53</v>
      </c>
      <c r="F170" s="253">
        <f>VLOOKUP(C170,Blad1!$A:$F,6,0)</f>
        <v>137</v>
      </c>
      <c r="G170" s="65" t="str">
        <f t="shared" si="63"/>
        <v/>
      </c>
      <c r="H170" s="4" t="str">
        <f>IF(G170="I",$K170,IF(G170="II",$K170-SUM(H$8:H169),IF(G170="III",$K170-SUM(H$8:H169),IF(G170="IV",$K170-SUM(H$8:H169),IF(G170="V",1-SUM(H$8:H169)," ")))))</f>
        <v xml:space="preserve"> </v>
      </c>
      <c r="I170" s="66" t="str">
        <f t="shared" si="45"/>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93">
        <f t="shared" si="64"/>
        <v>137</v>
      </c>
      <c r="S170" s="12">
        <f t="shared" si="50"/>
        <v>53</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53</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6"/>
        <v>0</v>
      </c>
      <c r="B171" s="5">
        <f t="shared" si="47"/>
        <v>0</v>
      </c>
      <c r="C171" s="14">
        <f t="shared" si="62"/>
        <v>52</v>
      </c>
      <c r="F171" s="253">
        <f>VLOOKUP(C171,Blad1!$A:$F,6,0)</f>
        <v>136</v>
      </c>
      <c r="G171" s="65" t="str">
        <f t="shared" si="63"/>
        <v/>
      </c>
      <c r="H171" s="4" t="str">
        <f>IF(G171="I",$K171,IF(G171="II",$K171-SUM(H$8:H170),IF(G171="III",$K171-SUM(H$8:H170),IF(G171="IV",$K171-SUM(H$8:H170),IF(G171="V",1-SUM(H$8:H170)," ")))))</f>
        <v xml:space="preserve"> </v>
      </c>
      <c r="I171" s="66" t="str">
        <f t="shared" si="45"/>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93">
        <f t="shared" si="64"/>
        <v>136</v>
      </c>
      <c r="S171" s="12">
        <f t="shared" si="50"/>
        <v>52</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52</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6"/>
        <v>0</v>
      </c>
      <c r="B172" s="5">
        <f t="shared" si="47"/>
        <v>0</v>
      </c>
      <c r="C172" s="14">
        <f t="shared" si="62"/>
        <v>51</v>
      </c>
      <c r="F172" s="253">
        <f>VLOOKUP(C172,Blad1!$A:$F,6,0)</f>
        <v>136</v>
      </c>
      <c r="G172" s="65" t="str">
        <f t="shared" si="63"/>
        <v/>
      </c>
      <c r="H172" s="4" t="str">
        <f>IF(G172="I",$K172,IF(G172="II",$K172-SUM(H$8:H171),IF(G172="III",$K172-SUM(H$8:H171),IF(G172="IV",$K172-SUM(H$8:H171),IF(G172="V",1-SUM(H$8:H171)," ")))))</f>
        <v xml:space="preserve"> </v>
      </c>
      <c r="I172" s="66" t="str">
        <f t="shared" si="45"/>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93">
        <f t="shared" si="64"/>
        <v>136</v>
      </c>
      <c r="S172" s="12">
        <f t="shared" si="50"/>
        <v>51</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51</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6"/>
        <v>0</v>
      </c>
      <c r="B173" s="5">
        <f t="shared" si="47"/>
        <v>0</v>
      </c>
      <c r="C173" s="14">
        <f t="shared" si="62"/>
        <v>50</v>
      </c>
      <c r="F173" s="253">
        <f>VLOOKUP(C173,Blad1!$A:$F,6,0)</f>
        <v>135</v>
      </c>
      <c r="G173" s="65" t="str">
        <f t="shared" si="63"/>
        <v/>
      </c>
      <c r="H173" s="4" t="str">
        <f>IF(G173="I",$K173,IF(G173="II",$K173-SUM(H$8:H172),IF(G173="III",$K173-SUM(H$8:H172),IF(G173="IV",$K173-SUM(H$8:H172),IF(G173="V",1-SUM(H$8:H172)," ")))))</f>
        <v xml:space="preserve"> </v>
      </c>
      <c r="I173" s="66" t="str">
        <f t="shared" si="45"/>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93">
        <f t="shared" si="64"/>
        <v>135</v>
      </c>
      <c r="S173" s="12">
        <f t="shared" si="50"/>
        <v>50</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50</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6"/>
        <v>0</v>
      </c>
      <c r="B174" s="5">
        <f t="shared" si="47"/>
        <v>0</v>
      </c>
      <c r="C174" s="14">
        <f t="shared" si="62"/>
        <v>49</v>
      </c>
      <c r="F174" s="253">
        <f>VLOOKUP(C174,Blad1!$A:$F,6,0)</f>
        <v>135</v>
      </c>
      <c r="G174" s="65" t="str">
        <f t="shared" si="63"/>
        <v/>
      </c>
      <c r="H174" s="4" t="str">
        <f>IF(G174="I",$K174,IF(G174="II",$K174-SUM(H$8:H173),IF(G174="III",$K174-SUM(H$8:H173),IF(G174="IV",$K174-SUM(H$8:H173),IF(G174="V",1-SUM(H$8:H173)," ")))))</f>
        <v xml:space="preserve"> </v>
      </c>
      <c r="I174" s="66" t="str">
        <f t="shared" si="45"/>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93">
        <f t="shared" si="64"/>
        <v>135</v>
      </c>
      <c r="S174" s="12">
        <f t="shared" si="50"/>
        <v>49</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49</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6"/>
        <v>0</v>
      </c>
      <c r="B175" s="5">
        <f t="shared" si="47"/>
        <v>0</v>
      </c>
      <c r="C175" s="14">
        <f t="shared" si="62"/>
        <v>48</v>
      </c>
      <c r="F175" s="253">
        <f>VLOOKUP(C175,Blad1!$A:$F,6,0)</f>
        <v>134</v>
      </c>
      <c r="G175" s="65" t="str">
        <f t="shared" si="63"/>
        <v/>
      </c>
      <c r="H175" s="4" t="str">
        <f>IF(G175="I",$K175,IF(G175="II",$K175-SUM(H$8:H174),IF(G175="III",$K175-SUM(H$8:H174),IF(G175="IV",$K175-SUM(H$8:H174),IF(G175="V",1-SUM(H$8:H174)," ")))))</f>
        <v xml:space="preserve"> </v>
      </c>
      <c r="I175" s="66" t="str">
        <f t="shared" si="45"/>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93">
        <f t="shared" si="64"/>
        <v>134</v>
      </c>
      <c r="S175" s="12">
        <f t="shared" si="50"/>
        <v>48</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48</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6"/>
        <v>0</v>
      </c>
      <c r="B176" s="5">
        <f t="shared" si="47"/>
        <v>0</v>
      </c>
      <c r="C176" s="14">
        <f t="shared" si="62"/>
        <v>47</v>
      </c>
      <c r="F176" s="253">
        <f>VLOOKUP(C176,Blad1!$A:$F,6,0)</f>
        <v>133</v>
      </c>
      <c r="G176" s="65" t="str">
        <f t="shared" si="63"/>
        <v/>
      </c>
      <c r="H176" s="4" t="str">
        <f>IF(G176="I",$K176,IF(G176="II",$K176-SUM(H$8:H175),IF(G176="III",$K176-SUM(H$8:H175),IF(G176="IV",$K176-SUM(H$8:H175),IF(G176="V",1-SUM(H$8:H175)," ")))))</f>
        <v xml:space="preserve"> </v>
      </c>
      <c r="I176" s="66" t="str">
        <f t="shared" si="45"/>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93">
        <f t="shared" si="64"/>
        <v>133</v>
      </c>
      <c r="S176" s="12">
        <f t="shared" si="50"/>
        <v>47</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47</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6"/>
        <v>0</v>
      </c>
      <c r="B177" s="5">
        <f t="shared" si="47"/>
        <v>0</v>
      </c>
      <c r="C177" s="14">
        <f t="shared" si="62"/>
        <v>46</v>
      </c>
      <c r="F177" s="253">
        <f>VLOOKUP(C177,Blad1!$A:$F,6,0)</f>
        <v>133</v>
      </c>
      <c r="G177" s="65" t="str">
        <f t="shared" si="63"/>
        <v/>
      </c>
      <c r="H177" s="4" t="str">
        <f>IF(G177="I",$K177,IF(G177="II",$K177-SUM(H$8:H176),IF(G177="III",$K177-SUM(H$8:H176),IF(G177="IV",$K177-SUM(H$8:H176),IF(G177="V",1-SUM(H$8:H176)," ")))))</f>
        <v xml:space="preserve"> </v>
      </c>
      <c r="I177" s="66" t="str">
        <f t="shared" si="45"/>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93">
        <f t="shared" si="64"/>
        <v>133</v>
      </c>
      <c r="S177" s="12">
        <f t="shared" si="50"/>
        <v>46</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46</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6"/>
        <v>25</v>
      </c>
      <c r="B178" s="5">
        <f t="shared" si="47"/>
        <v>0</v>
      </c>
      <c r="C178" s="14">
        <f t="shared" si="62"/>
        <v>45</v>
      </c>
      <c r="F178" s="253">
        <f>VLOOKUP(C178,Blad1!$A:$F,6,0)</f>
        <v>132</v>
      </c>
      <c r="G178" s="65" t="str">
        <f t="shared" si="63"/>
        <v/>
      </c>
      <c r="H178" s="4" t="str">
        <f>IF(G178="I",$K178,IF(G178="II",$K178-SUM(H$8:H177),IF(G178="III",$K178-SUM(H$8:H177),IF(G178="IV",$K178-SUM(H$8:H177),IF(G178="V",1-SUM(H$8:H177)," ")))))</f>
        <v xml:space="preserve"> </v>
      </c>
      <c r="I178" s="66" t="str">
        <f t="shared" si="45"/>
        <v>A</v>
      </c>
      <c r="J178" s="43">
        <f>IF(I178="A",$K178,IF(I178="B",$K178-SUM(J$8:J177),IF(I178="C",$K178-SUM(J$8:J177),IF(I178="D",$K178-SUM(J$8:J177),IF(I178="E",1-SUM(J$8:J177)," ")))))</f>
        <v>0</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93">
        <f t="shared" si="64"/>
        <v>132</v>
      </c>
      <c r="S178" s="12">
        <f t="shared" si="50"/>
        <v>45</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45</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6"/>
        <v>0</v>
      </c>
      <c r="B179" s="5">
        <f t="shared" si="47"/>
        <v>0</v>
      </c>
      <c r="C179" s="14">
        <f t="shared" si="62"/>
        <v>44</v>
      </c>
      <c r="F179" s="253">
        <f>VLOOKUP(C179,Blad1!$A:$F,6,0)</f>
        <v>132</v>
      </c>
      <c r="G179" s="65" t="str">
        <f t="shared" si="63"/>
        <v/>
      </c>
      <c r="H179" s="4" t="str">
        <f>IF(G179="I",$K179,IF(G179="II",$K179-SUM(H$8:H178),IF(G179="III",$K179-SUM(H$8:H178),IF(G179="IV",$K179-SUM(H$8:H178),IF(G179="V",1-SUM(H$8:H178)," ")))))</f>
        <v xml:space="preserve"> </v>
      </c>
      <c r="I179" s="66" t="str">
        <f t="shared" si="45"/>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93">
        <f t="shared" si="64"/>
        <v>132</v>
      </c>
      <c r="S179" s="12">
        <f t="shared" si="50"/>
        <v>44</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44</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6"/>
        <v>0</v>
      </c>
      <c r="B180" s="5">
        <f t="shared" si="47"/>
        <v>0</v>
      </c>
      <c r="C180" s="14">
        <f t="shared" si="62"/>
        <v>43</v>
      </c>
      <c r="F180" s="253">
        <f>VLOOKUP(C180,Blad1!$A:$F,6,0)</f>
        <v>131</v>
      </c>
      <c r="G180" s="65" t="str">
        <f t="shared" si="63"/>
        <v/>
      </c>
      <c r="H180" s="4" t="str">
        <f>IF(G180="I",$K180,IF(G180="II",$K180-SUM(H$8:H179),IF(G180="III",$K180-SUM(H$8:H179),IF(G180="IV",$K180-SUM(H$8:H179),IF(G180="V",1-SUM(H$8:H179)," ")))))</f>
        <v xml:space="preserve"> </v>
      </c>
      <c r="I180" s="66" t="str">
        <f t="shared" si="45"/>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93">
        <f t="shared" si="64"/>
        <v>131</v>
      </c>
      <c r="S180" s="12">
        <f t="shared" si="50"/>
        <v>43</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43</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6"/>
        <v>0</v>
      </c>
      <c r="B181" s="5">
        <f t="shared" si="47"/>
        <v>0</v>
      </c>
      <c r="C181" s="14">
        <f t="shared" si="62"/>
        <v>42</v>
      </c>
      <c r="F181" s="253">
        <f>VLOOKUP(C181,Blad1!$A:$F,6,0)</f>
        <v>131</v>
      </c>
      <c r="G181" s="65" t="str">
        <f t="shared" si="63"/>
        <v/>
      </c>
      <c r="H181" s="4" t="str">
        <f>IF(G181="I",$K181,IF(G181="II",$K181-SUM(H$8:H180),IF(G181="III",$K181-SUM(H$8:H180),IF(G181="IV",$K181-SUM(H$8:H180),IF(G181="V",1-SUM(H$8:H180)," ")))))</f>
        <v xml:space="preserve"> </v>
      </c>
      <c r="I181" s="66" t="str">
        <f t="shared" si="45"/>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93">
        <f t="shared" si="64"/>
        <v>131</v>
      </c>
      <c r="S181" s="12">
        <f t="shared" si="50"/>
        <v>42</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42</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6"/>
        <v>0</v>
      </c>
      <c r="B182" s="5">
        <f t="shared" si="47"/>
        <v>0</v>
      </c>
      <c r="C182" s="14">
        <f t="shared" si="62"/>
        <v>41</v>
      </c>
      <c r="F182" s="253">
        <f>VLOOKUP(C182,Blad1!$A:$F,6,0)</f>
        <v>130</v>
      </c>
      <c r="G182" s="65" t="str">
        <f t="shared" si="63"/>
        <v/>
      </c>
      <c r="H182" s="4" t="str">
        <f>IF(G182="I",$K182,IF(G182="II",$K182-SUM(H$8:H181),IF(G182="III",$K182-SUM(H$8:H181),IF(G182="IV",$K182-SUM(H$8:H181),IF(G182="V",1-SUM(H$8:H181)," ")))))</f>
        <v xml:space="preserve"> </v>
      </c>
      <c r="I182" s="66" t="str">
        <f t="shared" si="45"/>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93">
        <f t="shared" si="64"/>
        <v>130</v>
      </c>
      <c r="S182" s="12">
        <f t="shared" si="50"/>
        <v>41</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41</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6"/>
        <v>0</v>
      </c>
      <c r="B183" s="5">
        <f t="shared" si="47"/>
        <v>0</v>
      </c>
      <c r="C183" s="14">
        <f t="shared" si="62"/>
        <v>40</v>
      </c>
      <c r="F183" s="253">
        <f>VLOOKUP(C183,Blad1!$A:$F,6,0)</f>
        <v>129</v>
      </c>
      <c r="G183" s="65" t="str">
        <f t="shared" si="63"/>
        <v/>
      </c>
      <c r="H183" s="4" t="str">
        <f>IF(G183="I",$K183,IF(G183="II",$K183-SUM(H$8:H182),IF(G183="III",$K183-SUM(H$8:H182),IF(G183="IV",$K183-SUM(H$8:H182),IF(G183="V",1-SUM(H$8:H182)," ")))))</f>
        <v xml:space="preserve"> </v>
      </c>
      <c r="I183" s="66" t="str">
        <f t="shared" si="45"/>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93">
        <f t="shared" si="64"/>
        <v>129</v>
      </c>
      <c r="S183" s="12">
        <f t="shared" si="50"/>
        <v>40</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40</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6"/>
        <v>0</v>
      </c>
      <c r="B184" s="5">
        <f t="shared" si="47"/>
        <v>0</v>
      </c>
      <c r="C184" s="14">
        <f t="shared" si="62"/>
        <v>39</v>
      </c>
      <c r="F184" s="253">
        <f>VLOOKUP(C184,Blad1!$A:$F,6,0)</f>
        <v>129</v>
      </c>
      <c r="G184" s="65" t="str">
        <f t="shared" si="63"/>
        <v/>
      </c>
      <c r="H184" s="4" t="str">
        <f>IF(G184="I",$K184,IF(G184="II",$K184-SUM(H$8:H183),IF(G184="III",$K184-SUM(H$8:H183),IF(G184="IV",$K184-SUM(H$8:H183),IF(G184="V",1-SUM(H$8:H183)," ")))))</f>
        <v xml:space="preserve"> </v>
      </c>
      <c r="I184" s="66" t="str">
        <f t="shared" si="45"/>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93">
        <f t="shared" si="64"/>
        <v>129</v>
      </c>
      <c r="S184" s="12">
        <f t="shared" si="50"/>
        <v>39</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39</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6"/>
        <v>0</v>
      </c>
      <c r="B185" s="5">
        <f t="shared" si="47"/>
        <v>0</v>
      </c>
      <c r="C185" s="14">
        <f t="shared" si="62"/>
        <v>38</v>
      </c>
      <c r="F185" s="253">
        <f>VLOOKUP(C185,Blad1!$A:$F,6,0)</f>
        <v>128</v>
      </c>
      <c r="G185" s="65" t="str">
        <f t="shared" si="63"/>
        <v/>
      </c>
      <c r="H185" s="4" t="str">
        <f>IF(G185="I",$K185,IF(G185="II",$K185-SUM(H$8:H184),IF(G185="III",$K185-SUM(H$8:H184),IF(G185="IV",$K185-SUM(H$8:H184),IF(G185="V",1-SUM(H$8:H184)," ")))))</f>
        <v xml:space="preserve"> </v>
      </c>
      <c r="I185" s="66" t="str">
        <f t="shared" si="45"/>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93">
        <f t="shared" si="64"/>
        <v>128</v>
      </c>
      <c r="S185" s="12">
        <f t="shared" si="50"/>
        <v>38</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38</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6"/>
        <v>0</v>
      </c>
      <c r="B186" s="5">
        <f t="shared" si="47"/>
        <v>0</v>
      </c>
      <c r="C186" s="14">
        <f t="shared" si="62"/>
        <v>37</v>
      </c>
      <c r="F186" s="253">
        <f>VLOOKUP(C186,Blad1!$A:$F,6,0)</f>
        <v>128</v>
      </c>
      <c r="G186" s="65" t="str">
        <f t="shared" si="63"/>
        <v/>
      </c>
      <c r="H186" s="4" t="str">
        <f>IF(G186="I",$K186,IF(G186="II",$K186-SUM(H$8:H185),IF(G186="III",$K186-SUM(H$8:H185),IF(G186="IV",$K186-SUM(H$8:H185),IF(G186="V",1-SUM(H$8:H185)," ")))))</f>
        <v xml:space="preserve"> </v>
      </c>
      <c r="I186" s="66" t="str">
        <f t="shared" si="45"/>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93">
        <f t="shared" si="64"/>
        <v>128</v>
      </c>
      <c r="S186" s="12">
        <f t="shared" si="50"/>
        <v>37</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37</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6"/>
        <v>0</v>
      </c>
      <c r="B187" s="5">
        <f t="shared" si="47"/>
        <v>0</v>
      </c>
      <c r="C187" s="14">
        <f t="shared" si="62"/>
        <v>36</v>
      </c>
      <c r="F187" s="253">
        <f>VLOOKUP(C187,Blad1!$A:$F,6,0)</f>
        <v>127</v>
      </c>
      <c r="G187" s="65" t="str">
        <f t="shared" si="63"/>
        <v/>
      </c>
      <c r="H187" s="4" t="str">
        <f>IF(G187="I",$K187,IF(G187="II",$K187-SUM(H$8:H186),IF(G187="III",$K187-SUM(H$8:H186),IF(G187="IV",$K187-SUM(H$8:H186),IF(G187="V",1-SUM(H$8:H186)," ")))))</f>
        <v xml:space="preserve"> </v>
      </c>
      <c r="I187" s="66" t="str">
        <f t="shared" ref="I187:I201" si="66">IF(C187=45,"A",IF(C187=35,"B",IF(C187=25,"C",IF(C187=17,"D",IF(C187=0,"E","")))))</f>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93">
        <f t="shared" si="64"/>
        <v>127</v>
      </c>
      <c r="S187" s="12">
        <f t="shared" si="50"/>
        <v>36</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36</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6"/>
        <v>25</v>
      </c>
      <c r="B188" s="5">
        <f t="shared" si="47"/>
        <v>0</v>
      </c>
      <c r="C188" s="14">
        <f t="shared" si="62"/>
        <v>35</v>
      </c>
      <c r="F188" s="253">
        <f>VLOOKUP(C188,Blad1!$A:$F,6,0)</f>
        <v>126</v>
      </c>
      <c r="G188" s="65" t="str">
        <f t="shared" si="63"/>
        <v/>
      </c>
      <c r="H188" s="4" t="str">
        <f>IF(G188="I",$K188,IF(G188="II",$K188-SUM(H$8:H187),IF(G188="III",$K188-SUM(H$8:H187),IF(G188="IV",$K188-SUM(H$8:H187),IF(G188="V",1-SUM(H$8:H187)," ")))))</f>
        <v xml:space="preserve"> </v>
      </c>
      <c r="I188" s="66" t="str">
        <f t="shared" si="66"/>
        <v>B</v>
      </c>
      <c r="J188" s="43">
        <f>IF(I188="A",$K188,IF(I188="B",$K188-SUM(J$8:J187),IF(I188="C",$K188-SUM(J$8:J187),IF(I188="D",$K188-SUM(J$8:J187),IF(I188="E",1-SUM(J$8:J187)," ")))))</f>
        <v>0</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93">
        <f t="shared" si="64"/>
        <v>126</v>
      </c>
      <c r="S188" s="12">
        <f t="shared" si="50"/>
        <v>35</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35</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6"/>
        <v>0</v>
      </c>
      <c r="B189" s="5">
        <f t="shared" si="47"/>
        <v>0</v>
      </c>
      <c r="C189" s="14">
        <f t="shared" si="62"/>
        <v>34</v>
      </c>
      <c r="F189" s="253">
        <f>VLOOKUP(C189,Blad1!$A:$F,6,0)</f>
        <v>126</v>
      </c>
      <c r="G189" s="65" t="str">
        <f t="shared" si="63"/>
        <v/>
      </c>
      <c r="H189" s="4" t="str">
        <f>IF(G189="I",$K189,IF(G189="II",$K189-SUM(H$8:H188),IF(G189="III",$K189-SUM(H$8:H188),IF(G189="IV",$K189-SUM(H$8:H188),IF(G189="V",1-SUM(H$8:H188)," ")))))</f>
        <v xml:space="preserve"> </v>
      </c>
      <c r="I189" s="66" t="str">
        <f t="shared" si="66"/>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93">
        <f t="shared" si="64"/>
        <v>126</v>
      </c>
      <c r="S189" s="12">
        <f t="shared" si="50"/>
        <v>34</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34</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6"/>
        <v>0</v>
      </c>
      <c r="B190" s="5">
        <f t="shared" si="47"/>
        <v>0</v>
      </c>
      <c r="C190" s="14">
        <f t="shared" si="62"/>
        <v>33</v>
      </c>
      <c r="F190" s="253">
        <f>VLOOKUP(C190,Blad1!$A:$F,6,0)</f>
        <v>125</v>
      </c>
      <c r="G190" s="65" t="str">
        <f t="shared" si="63"/>
        <v/>
      </c>
      <c r="H190" s="4" t="str">
        <f>IF(G190="I",$K190,IF(G190="II",$K190-SUM(H$8:H189),IF(G190="III",$K190-SUM(H$8:H189),IF(G190="IV",$K190-SUM(H$8:H189),IF(G190="V",1-SUM(H$8:H189)," ")))))</f>
        <v xml:space="preserve"> </v>
      </c>
      <c r="I190" s="66" t="str">
        <f t="shared" si="66"/>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93">
        <f t="shared" si="64"/>
        <v>125</v>
      </c>
      <c r="S190" s="12">
        <f t="shared" si="50"/>
        <v>33</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33</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6"/>
        <v>0</v>
      </c>
      <c r="B191" s="5">
        <f t="shared" si="47"/>
        <v>0</v>
      </c>
      <c r="C191" s="14">
        <f t="shared" si="62"/>
        <v>32</v>
      </c>
      <c r="F191" s="253">
        <f>VLOOKUP(C191,Blad1!$A:$F,6,0)</f>
        <v>125</v>
      </c>
      <c r="G191" s="65" t="str">
        <f t="shared" si="63"/>
        <v/>
      </c>
      <c r="H191" s="4" t="str">
        <f>IF(G191="I",$K191,IF(G191="II",$K191-SUM(H$8:H190),IF(G191="III",$K191-SUM(H$8:H190),IF(G191="IV",$K191-SUM(H$8:H190),IF(G191="V",1-SUM(H$8:H190)," ")))))</f>
        <v xml:space="preserve"> </v>
      </c>
      <c r="I191" s="66" t="str">
        <f t="shared" si="66"/>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93">
        <f t="shared" si="64"/>
        <v>125</v>
      </c>
      <c r="S191" s="12">
        <f t="shared" si="50"/>
        <v>32</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32</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6"/>
        <v>0</v>
      </c>
      <c r="B192" s="5">
        <f t="shared" si="47"/>
        <v>0</v>
      </c>
      <c r="C192" s="14">
        <f t="shared" si="62"/>
        <v>31</v>
      </c>
      <c r="F192" s="253">
        <f>VLOOKUP(C192,Blad1!$A:$F,6,0)</f>
        <v>124</v>
      </c>
      <c r="G192" s="65" t="str">
        <f t="shared" si="63"/>
        <v/>
      </c>
      <c r="H192" s="4" t="str">
        <f>IF(G192="I",$K192,IF(G192="II",$K192-SUM(H$8:H191),IF(G192="III",$K192-SUM(H$8:H191),IF(G192="IV",$K192-SUM(H$8:H191),IF(G192="V",1-SUM(H$8:H191)," ")))))</f>
        <v xml:space="preserve"> </v>
      </c>
      <c r="I192" s="66" t="str">
        <f t="shared" si="66"/>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93">
        <f t="shared" si="64"/>
        <v>124</v>
      </c>
      <c r="S192" s="12">
        <f t="shared" si="50"/>
        <v>31</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31</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6"/>
        <v>0</v>
      </c>
      <c r="B193" s="5">
        <f t="shared" si="47"/>
        <v>20</v>
      </c>
      <c r="C193" s="14">
        <f t="shared" si="62"/>
        <v>30</v>
      </c>
      <c r="F193" s="253">
        <f>VLOOKUP(C193,Blad1!$A:$F,6,0)</f>
        <v>123</v>
      </c>
      <c r="G193" s="65" t="str">
        <f t="shared" si="63"/>
        <v>V</v>
      </c>
      <c r="H193" s="4">
        <f>IF(G193="I",$K193,IF(G193="II",$K193-SUM(H$8:H192),IF(G193="III",$K193-SUM(H$8:H192),IF(G193="IV",$K193-SUM(H$8:H192),IF(G193="V",1-SUM(H$8:H192)," ")))))</f>
        <v>1</v>
      </c>
      <c r="I193" s="66" t="str">
        <f t="shared" si="66"/>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93">
        <f t="shared" si="64"/>
        <v>123</v>
      </c>
      <c r="S193" s="12">
        <f t="shared" si="50"/>
        <v>30</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30</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6"/>
        <v>0</v>
      </c>
      <c r="B194" s="5">
        <f t="shared" si="47"/>
        <v>0</v>
      </c>
      <c r="C194" s="14">
        <f t="shared" si="62"/>
        <v>29</v>
      </c>
      <c r="F194" s="253">
        <f>VLOOKUP(C194,Blad1!$A:$F,6,0)</f>
        <v>123</v>
      </c>
      <c r="G194" s="65" t="str">
        <f t="shared" si="63"/>
        <v/>
      </c>
      <c r="H194" s="4" t="str">
        <f>IF(G194="I",$K194,IF(G194="II",$K194-SUM(H$8:H193),IF(G194="III",$K194-SUM(H$8:H193),IF(G194="IV",$K194-SUM(H$8:H193),IF(G194="V",1-SUM(H$8:H193)," ")))))</f>
        <v xml:space="preserve"> </v>
      </c>
      <c r="I194" s="66" t="str">
        <f t="shared" si="66"/>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93">
        <f t="shared" si="64"/>
        <v>123</v>
      </c>
      <c r="S194" s="12">
        <f t="shared" si="50"/>
        <v>29</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29</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6"/>
        <v>0</v>
      </c>
      <c r="B195" s="5">
        <f t="shared" si="47"/>
        <v>0</v>
      </c>
      <c r="C195" s="14">
        <f t="shared" si="62"/>
        <v>28</v>
      </c>
      <c r="F195" s="253">
        <f>VLOOKUP(C195,Blad1!$A:$F,6,0)</f>
        <v>122</v>
      </c>
      <c r="G195" s="65" t="str">
        <f t="shared" si="63"/>
        <v/>
      </c>
      <c r="H195" s="4" t="str">
        <f>IF(G195="I",$K195,IF(G195="II",$K195-SUM(H$8:H194),IF(G195="III",$K195-SUM(H$8:H194),IF(G195="IV",$K195-SUM(H$8:H194),IF(G195="V",1-SUM(H$8:H194)," ")))))</f>
        <v xml:space="preserve"> </v>
      </c>
      <c r="I195" s="66" t="str">
        <f t="shared" si="66"/>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93">
        <f t="shared" si="64"/>
        <v>122</v>
      </c>
      <c r="S195" s="12">
        <f t="shared" si="50"/>
        <v>28</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28</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6"/>
        <v>0</v>
      </c>
      <c r="B196" s="5">
        <f t="shared" si="47"/>
        <v>0</v>
      </c>
      <c r="C196" s="14">
        <f t="shared" si="62"/>
        <v>27</v>
      </c>
      <c r="F196" s="253">
        <f>VLOOKUP(C196,Blad1!$A:$F,6,0)</f>
        <v>122</v>
      </c>
      <c r="G196" s="65" t="str">
        <f t="shared" si="63"/>
        <v/>
      </c>
      <c r="H196" s="4" t="str">
        <f>IF(G196="I",$K196,IF(G196="II",$K196-SUM(H$8:H195),IF(G196="III",$K196-SUM(H$8:H195),IF(G196="IV",$K196-SUM(H$8:H195),IF(G196="V",1-SUM(H$8:H195)," ")))))</f>
        <v xml:space="preserve"> </v>
      </c>
      <c r="I196" s="66" t="str">
        <f t="shared" si="66"/>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93">
        <f t="shared" si="64"/>
        <v>122</v>
      </c>
      <c r="S196" s="12">
        <f t="shared" si="50"/>
        <v>27</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27</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6"/>
        <v>0</v>
      </c>
      <c r="B197" s="5">
        <f t="shared" si="47"/>
        <v>0</v>
      </c>
      <c r="C197" s="14">
        <f t="shared" si="62"/>
        <v>26</v>
      </c>
      <c r="F197" s="253">
        <f>VLOOKUP(C197,Blad1!$A:$F,6,0)</f>
        <v>121</v>
      </c>
      <c r="G197" s="65" t="str">
        <f t="shared" si="63"/>
        <v/>
      </c>
      <c r="H197" s="4" t="str">
        <f>IF(G197="I",$K197,IF(G197="II",$K197-SUM(H$8:H196),IF(G197="III",$K197-SUM(H$8:H196),IF(G197="IV",$K197-SUM(H$8:H196),IF(G197="V",1-SUM(H$8:H196)," ")))))</f>
        <v xml:space="preserve"> </v>
      </c>
      <c r="I197" s="66" t="str">
        <f t="shared" si="66"/>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93">
        <f t="shared" si="64"/>
        <v>121</v>
      </c>
      <c r="S197" s="12">
        <f t="shared" si="50"/>
        <v>26</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26</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6"/>
        <v>25</v>
      </c>
      <c r="B198" s="5">
        <f t="shared" si="47"/>
        <v>0</v>
      </c>
      <c r="C198" s="14">
        <f t="shared" si="62"/>
        <v>25</v>
      </c>
      <c r="F198" s="253">
        <f>VLOOKUP(C198,Blad1!$A:$F,6,0)</f>
        <v>120</v>
      </c>
      <c r="G198" s="65" t="str">
        <f t="shared" si="63"/>
        <v/>
      </c>
      <c r="H198" s="4" t="str">
        <f>IF(G198="I",$K198,IF(G198="II",$K198-SUM(H$8:H197),IF(G198="III",$K198-SUM(H$8:H197),IF(G198="IV",$K198-SUM(H$8:H197),IF(G198="V",1-SUM(H$8:H197)," ")))))</f>
        <v xml:space="preserve"> </v>
      </c>
      <c r="I198" s="66" t="str">
        <f t="shared" si="66"/>
        <v>C</v>
      </c>
      <c r="J198" s="43">
        <f>IF(I198="A",$K198,IF(I198="B",$K198-SUM(J$8:J197),IF(I198="C",$K198-SUM(J$8:J197),IF(I198="D",$K198-SUM(J$8:J197),IF(I198="E",1-SUM(J$8:J197)," ")))))</f>
        <v>0</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93">
        <f t="shared" si="64"/>
        <v>120</v>
      </c>
      <c r="S198" s="12">
        <f t="shared" si="50"/>
        <v>25</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25</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6"/>
        <v>0</v>
      </c>
      <c r="B199" s="5">
        <f t="shared" si="47"/>
        <v>0</v>
      </c>
      <c r="C199" s="14">
        <f t="shared" si="62"/>
        <v>24</v>
      </c>
      <c r="F199" s="253">
        <f>VLOOKUP(C199,Blad1!$A:$F,6,0)</f>
        <v>120</v>
      </c>
      <c r="G199" s="65" t="str">
        <f t="shared" si="63"/>
        <v/>
      </c>
      <c r="H199" s="4" t="str">
        <f>IF(G199="I",$K199,IF(G199="II",$K199-SUM(H$8:H198),IF(G199="III",$K199-SUM(H$8:H198),IF(G199="IV",$K199-SUM(H$8:H198),IF(G199="V",1-SUM(H$8:H198)," ")))))</f>
        <v xml:space="preserve"> </v>
      </c>
      <c r="I199" s="66" t="str">
        <f t="shared" si="66"/>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93">
        <f t="shared" si="64"/>
        <v>120</v>
      </c>
      <c r="S199" s="12">
        <f t="shared" si="50"/>
        <v>24</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24</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23</v>
      </c>
      <c r="F200" s="253">
        <f>VLOOKUP(C200,Blad1!$A:$F,6,0)</f>
        <v>119</v>
      </c>
      <c r="G200" s="65" t="str">
        <f t="shared" si="63"/>
        <v/>
      </c>
      <c r="H200" s="4" t="str">
        <f>IF(G200="I",$K200,IF(G200="II",$K200-SUM(H$8:H199),IF(G200="III",$K200-SUM(H$8:H199),IF(G200="IV",$K200-SUM(H$8:H199),IF(G200="V",1-SUM(H$8:H199)," ")))))</f>
        <v xml:space="preserve"> </v>
      </c>
      <c r="I200" s="66"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63" si="70">IF(OR(O200="Plus",O200="Basis",O200="Breedte"),K200," ")</f>
        <v xml:space="preserve"> </v>
      </c>
      <c r="P200" s="3" t="str">
        <f>IF(O200="Plus",$K200,IF(O200="Basis",$K200-SUM(P$8:P199),IF(O200="Breedte",$K200-SUM(P$8:P199),IF(O199="Breedte",1-SUM(P$8:P199)," "))))</f>
        <v xml:space="preserve"> </v>
      </c>
      <c r="Q200" s="57" t="str">
        <f t="shared" si="65"/>
        <v/>
      </c>
      <c r="R200" s="93">
        <f t="shared" si="64"/>
        <v>119</v>
      </c>
      <c r="S200" s="12">
        <f t="shared" ref="S200:S263" si="71">C200</f>
        <v>23</v>
      </c>
      <c r="T200" s="18">
        <f t="shared" ref="T200:T263"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63" si="73">IF(D200=0,1,ABS(K200-0.2))</f>
        <v>1</v>
      </c>
      <c r="Z200" s="12">
        <f t="shared" ref="Z200:Z263" si="74">IF(D200=0,1,ABS(K200-0.5))</f>
        <v>1</v>
      </c>
      <c r="AA200" s="12">
        <f t="shared" ref="AA200:AA263" si="75">IF(D200=0,1,ABS(K200-0.8))</f>
        <v>1</v>
      </c>
      <c r="AB200" s="12">
        <f t="shared" ref="AB200:AB263" si="76">IF(D200=0,1,ABS(K200-1))</f>
        <v>1</v>
      </c>
      <c r="AD200" s="12">
        <f t="shared" ref="AD200:AD263" si="77">S200</f>
        <v>23</v>
      </c>
      <c r="AE200" s="18">
        <f t="shared" ref="AE200:AE263"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63" si="79">IF(AE200=0,1,ABS(AH200-0.25))</f>
        <v>1</v>
      </c>
      <c r="AK200" s="12">
        <f t="shared" ref="AK200:AK263" si="80">IF(T200=0,1,ABS(W200-0.5))</f>
        <v>1</v>
      </c>
      <c r="AL200" s="12">
        <f t="shared" ref="AL200:AL263" si="81">IF(T200=0,1,ABS(W200-0.75))</f>
        <v>1</v>
      </c>
      <c r="AM200" s="12">
        <f t="shared" ref="AM200:AM263" si="82">IF(T200=0,1,ABS(W200-0.9))</f>
        <v>1</v>
      </c>
    </row>
    <row r="201" spans="1:39" ht="12" customHeight="1" x14ac:dyDescent="0.15">
      <c r="A201" s="5">
        <f t="shared" si="67"/>
        <v>0</v>
      </c>
      <c r="B201" s="5">
        <f t="shared" si="68"/>
        <v>0</v>
      </c>
      <c r="C201" s="14">
        <f t="shared" si="62"/>
        <v>22</v>
      </c>
      <c r="F201" s="253">
        <f>VLOOKUP(C201,Blad1!$A:$F,6,0)</f>
        <v>119</v>
      </c>
      <c r="G201" s="65" t="str">
        <f t="shared" ref="G201:G237" si="83">IF(C201=181,"I",IF(C201=166,"II",IF(C201=152,"III",IF(C201=137,"IV",IF(C201=30,"V","")))))</f>
        <v/>
      </c>
      <c r="H201" s="4" t="str">
        <f>IF(G201="I",$K201,IF(G201="II",$K201-SUM(H$8:H200),IF(G201="III",$K201-SUM(H$8:H200),IF(G201="IV",$K201-SUM(H$8:H200),IF(G201="V",1-SUM(H$8:H200)," ")))))</f>
        <v xml:space="preserve"> </v>
      </c>
      <c r="I201" s="66" t="str">
        <f t="shared" si="66"/>
        <v/>
      </c>
      <c r="J201" s="43" t="str">
        <f>IF(I201="A",$K201,IF(I201="B",$K201-SUM(J$8:J200),IF(I201="C",$K201-SUM(J$8:J200),IF(I201="D",$K201-SUM(J$8:J200),IF(I201="E",1-SUM(J$8:J200)," ")))))</f>
        <v xml:space="preserve"> </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4">IF(L200="plus",CONCATENATE(E201,", "),IF(L200="basis",IF(E201=0,"",CONCATENATE(E201,", ")),CONCATENATE(Q200,IF(E201=0,"",CONCATENATE(E201,", ")))))</f>
        <v/>
      </c>
      <c r="S201" s="12">
        <f t="shared" si="71"/>
        <v>22</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22</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ref="C202:C265" si="85">C201-1</f>
        <v>21</v>
      </c>
      <c r="F202" s="253">
        <f>VLOOKUP(C202,Blad1!$A:$F,6,0)</f>
        <v>118</v>
      </c>
      <c r="G202" s="65" t="str">
        <f t="shared" si="83"/>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4"/>
        <v/>
      </c>
      <c r="S202" s="12">
        <f t="shared" si="71"/>
        <v>21</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21</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5"/>
        <v>20</v>
      </c>
      <c r="F203" s="253">
        <f>VLOOKUP(C203,Blad1!$A:$F,6,0)</f>
        <v>118</v>
      </c>
      <c r="G203" s="65" t="str">
        <f t="shared" si="83"/>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4"/>
        <v/>
      </c>
      <c r="S203" s="12">
        <f t="shared" si="71"/>
        <v>20</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20</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5"/>
        <v>19</v>
      </c>
      <c r="F204" s="253">
        <f>VLOOKUP(C204,Blad1!$A:$F,6,0)</f>
        <v>117</v>
      </c>
      <c r="G204" s="65" t="str">
        <f t="shared" si="83"/>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4"/>
        <v/>
      </c>
      <c r="S204" s="12">
        <f t="shared" si="71"/>
        <v>19</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19</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5"/>
        <v>18</v>
      </c>
      <c r="F205" s="253">
        <f>VLOOKUP(C205,Blad1!$A:$F,6,0)</f>
        <v>116</v>
      </c>
      <c r="G205" s="65" t="str">
        <f t="shared" si="83"/>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4"/>
        <v/>
      </c>
      <c r="S205" s="12">
        <f t="shared" si="71"/>
        <v>18</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18</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5"/>
        <v>17</v>
      </c>
      <c r="F206" s="253">
        <f>VLOOKUP(C206,Blad1!$A:$F,6,0)</f>
        <v>116</v>
      </c>
      <c r="G206" s="65" t="str">
        <f t="shared" si="83"/>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4"/>
        <v/>
      </c>
      <c r="S206" s="12">
        <f t="shared" si="71"/>
        <v>17</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17</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5"/>
        <v>16</v>
      </c>
      <c r="F207" s="253">
        <f>VLOOKUP(C207,Blad1!$A:$F,6,0)</f>
        <v>115</v>
      </c>
      <c r="G207" s="65" t="str">
        <f t="shared" si="83"/>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4"/>
        <v/>
      </c>
      <c r="S207" s="12">
        <f t="shared" si="71"/>
        <v>16</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16</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5"/>
        <v>15</v>
      </c>
      <c r="F208" s="253">
        <f>VLOOKUP(C208,Blad1!$A:$F,6,0)</f>
        <v>115</v>
      </c>
      <c r="G208" s="65" t="str">
        <f t="shared" si="83"/>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4"/>
        <v/>
      </c>
      <c r="S208" s="12">
        <f t="shared" si="71"/>
        <v>15</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15</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9" ht="12" customHeight="1" x14ac:dyDescent="0.15">
      <c r="A209" s="5">
        <f t="shared" si="67"/>
        <v>0</v>
      </c>
      <c r="B209" s="5">
        <f t="shared" si="68"/>
        <v>0</v>
      </c>
      <c r="C209" s="14">
        <f t="shared" si="85"/>
        <v>14</v>
      </c>
      <c r="F209" s="253">
        <f>VLOOKUP(C209,Blad1!$A:$F,6,0)</f>
        <v>114</v>
      </c>
      <c r="G209" s="65" t="str">
        <f t="shared" si="83"/>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K209" s="1">
        <f>IF(C$4=0,0,(SUM(D$8:D209)/C$4))</f>
        <v>0</v>
      </c>
      <c r="L209" s="9" t="str">
        <f t="shared" si="69"/>
        <v xml:space="preserve"> </v>
      </c>
      <c r="N209" s="1" t="str">
        <f t="shared" si="70"/>
        <v xml:space="preserve"> </v>
      </c>
      <c r="P209" s="3" t="str">
        <f>IF(O209="Plus",$K209,IF(O209="Basis",$K209-SUM(P$8:P208),IF(O209="Breedte",$K209-SUM(P$8:P208),IF(O208="Breedte",1-SUM(P$8:P208)," "))))</f>
        <v xml:space="preserve"> </v>
      </c>
      <c r="Q209" s="57" t="str">
        <f t="shared" si="84"/>
        <v/>
      </c>
      <c r="S209" s="12">
        <f t="shared" si="71"/>
        <v>14</v>
      </c>
      <c r="T209" s="18">
        <f t="shared" si="72"/>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3"/>
        <v>1</v>
      </c>
      <c r="Z209" s="12">
        <f t="shared" si="74"/>
        <v>1</v>
      </c>
      <c r="AA209" s="12">
        <f t="shared" si="75"/>
        <v>1</v>
      </c>
      <c r="AB209" s="12">
        <f t="shared" si="76"/>
        <v>1</v>
      </c>
      <c r="AD209" s="12">
        <f t="shared" si="77"/>
        <v>14</v>
      </c>
      <c r="AE209" s="18">
        <f t="shared" si="78"/>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c r="AK209" s="12">
        <f t="shared" si="80"/>
        <v>1</v>
      </c>
      <c r="AL209" s="12">
        <f t="shared" si="81"/>
        <v>1</v>
      </c>
      <c r="AM209" s="12">
        <f t="shared" si="82"/>
        <v>1</v>
      </c>
    </row>
    <row r="210" spans="1:39" ht="12" customHeight="1" x14ac:dyDescent="0.15">
      <c r="A210" s="5">
        <f t="shared" si="67"/>
        <v>0</v>
      </c>
      <c r="B210" s="5">
        <f t="shared" si="68"/>
        <v>0</v>
      </c>
      <c r="C210" s="14">
        <f t="shared" si="85"/>
        <v>13</v>
      </c>
      <c r="F210" s="253">
        <f>VLOOKUP(C210,Blad1!$A:$F,6,0)</f>
        <v>113</v>
      </c>
      <c r="G210" s="65" t="str">
        <f t="shared" si="83"/>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K210" s="1">
        <f>IF(C$4=0,0,(SUM(D$8:D210)/C$4))</f>
        <v>0</v>
      </c>
      <c r="L210" s="9" t="str">
        <f t="shared" si="69"/>
        <v xml:space="preserve"> </v>
      </c>
      <c r="N210" s="1" t="str">
        <f t="shared" si="70"/>
        <v xml:space="preserve"> </v>
      </c>
      <c r="P210" s="3" t="str">
        <f>IF(O210="Plus",$K210,IF(O210="Basis",$K210-SUM(P$8:P209),IF(O210="Breedte",$K210-SUM(P$8:P209),IF(O209="Breedte",1-SUM(P$8:P209)," "))))</f>
        <v xml:space="preserve"> </v>
      </c>
      <c r="Q210" s="57" t="str">
        <f t="shared" si="84"/>
        <v/>
      </c>
      <c r="S210" s="12">
        <f t="shared" si="71"/>
        <v>13</v>
      </c>
      <c r="T210" s="18">
        <f t="shared" si="72"/>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3"/>
        <v>1</v>
      </c>
      <c r="Z210" s="12">
        <f t="shared" si="74"/>
        <v>1</v>
      </c>
      <c r="AA210" s="12">
        <f t="shared" si="75"/>
        <v>1</v>
      </c>
      <c r="AB210" s="12">
        <f t="shared" si="76"/>
        <v>1</v>
      </c>
      <c r="AD210" s="12">
        <f t="shared" si="77"/>
        <v>13</v>
      </c>
      <c r="AE210" s="18">
        <f t="shared" si="78"/>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c r="AK210" s="12">
        <f t="shared" si="80"/>
        <v>1</v>
      </c>
      <c r="AL210" s="12">
        <f t="shared" si="81"/>
        <v>1</v>
      </c>
      <c r="AM210" s="12">
        <f t="shared" si="82"/>
        <v>1</v>
      </c>
    </row>
    <row r="211" spans="1:39" ht="12" customHeight="1" x14ac:dyDescent="0.15">
      <c r="A211" s="5">
        <f t="shared" si="67"/>
        <v>0</v>
      </c>
      <c r="B211" s="5">
        <f t="shared" si="68"/>
        <v>0</v>
      </c>
      <c r="C211" s="14">
        <f t="shared" si="85"/>
        <v>12</v>
      </c>
      <c r="F211" s="253">
        <f>VLOOKUP(C211,Blad1!$A:$F,6,0)</f>
        <v>113</v>
      </c>
      <c r="G211" s="65" t="str">
        <f t="shared" si="83"/>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K211" s="1">
        <f>IF(C$4=0,0,(SUM(D$8:D211)/C$4))</f>
        <v>0</v>
      </c>
      <c r="L211" s="9" t="str">
        <f t="shared" si="69"/>
        <v xml:space="preserve"> </v>
      </c>
      <c r="N211" s="1" t="str">
        <f t="shared" si="70"/>
        <v xml:space="preserve"> </v>
      </c>
      <c r="P211" s="3" t="str">
        <f>IF(O211="Plus",$K211,IF(O211="Basis",$K211-SUM(P$8:P210),IF(O211="Breedte",$K211-SUM(P$8:P210),IF(O210="Breedte",1-SUM(P$8:P210)," "))))</f>
        <v xml:space="preserve"> </v>
      </c>
      <c r="Q211" s="57" t="str">
        <f t="shared" si="84"/>
        <v/>
      </c>
      <c r="S211" s="12">
        <f t="shared" si="71"/>
        <v>12</v>
      </c>
      <c r="T211" s="18">
        <f t="shared" si="72"/>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3"/>
        <v>1</v>
      </c>
      <c r="Z211" s="12">
        <f t="shared" si="74"/>
        <v>1</v>
      </c>
      <c r="AA211" s="12">
        <f t="shared" si="75"/>
        <v>1</v>
      </c>
      <c r="AB211" s="12">
        <f t="shared" si="76"/>
        <v>1</v>
      </c>
      <c r="AD211" s="12">
        <f t="shared" si="77"/>
        <v>12</v>
      </c>
      <c r="AE211" s="18">
        <f t="shared" si="78"/>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c r="AK211" s="12">
        <f t="shared" si="80"/>
        <v>1</v>
      </c>
      <c r="AL211" s="12">
        <f t="shared" si="81"/>
        <v>1</v>
      </c>
      <c r="AM211" s="12">
        <f t="shared" si="82"/>
        <v>1</v>
      </c>
    </row>
    <row r="212" spans="1:39" ht="12" customHeight="1" x14ac:dyDescent="0.15">
      <c r="A212" s="5">
        <f t="shared" si="67"/>
        <v>0</v>
      </c>
      <c r="B212" s="5">
        <f t="shared" si="68"/>
        <v>0</v>
      </c>
      <c r="C212" s="14">
        <f t="shared" si="85"/>
        <v>11</v>
      </c>
      <c r="F212" s="253">
        <f>VLOOKUP(C212,Blad1!$A:$F,6,0)</f>
        <v>112</v>
      </c>
      <c r="G212" s="65" t="str">
        <f t="shared" si="83"/>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K212" s="1">
        <f>IF(C$4=0,0,(SUM(D$8:D212)/C$4))</f>
        <v>0</v>
      </c>
      <c r="L212" s="9" t="str">
        <f t="shared" si="69"/>
        <v xml:space="preserve"> </v>
      </c>
      <c r="N212" s="1" t="str">
        <f t="shared" si="70"/>
        <v xml:space="preserve"> </v>
      </c>
      <c r="P212" s="3" t="str">
        <f>IF(O212="Plus",$K212,IF(O212="Basis",$K212-SUM(P$8:P211),IF(O212="Breedte",$K212-SUM(P$8:P211),IF(O211="Breedte",1-SUM(P$8:P211)," "))))</f>
        <v xml:space="preserve"> </v>
      </c>
      <c r="Q212" s="57" t="str">
        <f t="shared" si="84"/>
        <v/>
      </c>
      <c r="S212" s="12">
        <f t="shared" si="71"/>
        <v>11</v>
      </c>
      <c r="T212" s="18">
        <f t="shared" si="72"/>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3"/>
        <v>1</v>
      </c>
      <c r="Z212" s="12">
        <f t="shared" si="74"/>
        <v>1</v>
      </c>
      <c r="AA212" s="12">
        <f t="shared" si="75"/>
        <v>1</v>
      </c>
      <c r="AB212" s="12">
        <f t="shared" si="76"/>
        <v>1</v>
      </c>
      <c r="AD212" s="12">
        <f t="shared" si="77"/>
        <v>11</v>
      </c>
      <c r="AE212" s="18">
        <f t="shared" si="78"/>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c r="AK212" s="12">
        <f t="shared" si="80"/>
        <v>1</v>
      </c>
      <c r="AL212" s="12">
        <f t="shared" si="81"/>
        <v>1</v>
      </c>
      <c r="AM212" s="12">
        <f t="shared" si="82"/>
        <v>1</v>
      </c>
    </row>
    <row r="213" spans="1:39" ht="12" customHeight="1" x14ac:dyDescent="0.15">
      <c r="A213" s="5">
        <f t="shared" si="67"/>
        <v>0</v>
      </c>
      <c r="B213" s="5">
        <f t="shared" si="68"/>
        <v>0</v>
      </c>
      <c r="C213" s="14">
        <f t="shared" si="85"/>
        <v>10</v>
      </c>
      <c r="F213" s="253">
        <f>VLOOKUP(C213,Blad1!$A:$F,6,0)</f>
        <v>112</v>
      </c>
      <c r="G213" s="65" t="str">
        <f t="shared" si="83"/>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K213" s="1">
        <f>IF(C$4=0,0,(SUM(D$8:D213)/C$4))</f>
        <v>0</v>
      </c>
      <c r="L213" s="9" t="str">
        <f t="shared" si="69"/>
        <v xml:space="preserve"> </v>
      </c>
      <c r="N213" s="1" t="str">
        <f t="shared" si="70"/>
        <v xml:space="preserve"> </v>
      </c>
      <c r="P213" s="3" t="str">
        <f>IF(O213="Plus",$K213,IF(O213="Basis",$K213-SUM(P$8:P212),IF(O213="Breedte",$K213-SUM(P$8:P212),IF(O212="Breedte",1-SUM(P$8:P212)," "))))</f>
        <v xml:space="preserve"> </v>
      </c>
      <c r="Q213" s="57" t="str">
        <f t="shared" si="84"/>
        <v/>
      </c>
      <c r="S213" s="12">
        <f t="shared" si="71"/>
        <v>10</v>
      </c>
      <c r="T213" s="18">
        <f t="shared" si="72"/>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3"/>
        <v>1</v>
      </c>
      <c r="Z213" s="12">
        <f t="shared" si="74"/>
        <v>1</v>
      </c>
      <c r="AA213" s="12">
        <f t="shared" si="75"/>
        <v>1</v>
      </c>
      <c r="AB213" s="12">
        <f t="shared" si="76"/>
        <v>1</v>
      </c>
      <c r="AD213" s="12">
        <f t="shared" si="77"/>
        <v>10</v>
      </c>
      <c r="AE213" s="18">
        <f t="shared" si="78"/>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c r="AK213" s="12">
        <f t="shared" si="80"/>
        <v>1</v>
      </c>
      <c r="AL213" s="12">
        <f t="shared" si="81"/>
        <v>1</v>
      </c>
      <c r="AM213" s="12">
        <f t="shared" si="82"/>
        <v>1</v>
      </c>
    </row>
    <row r="214" spans="1:39" ht="12" customHeight="1" x14ac:dyDescent="0.15">
      <c r="A214" s="5">
        <f t="shared" si="67"/>
        <v>0</v>
      </c>
      <c r="B214" s="5">
        <f t="shared" si="68"/>
        <v>0</v>
      </c>
      <c r="C214" s="14">
        <f t="shared" si="85"/>
        <v>9</v>
      </c>
      <c r="F214" s="253">
        <f>VLOOKUP(C214,Blad1!$A:$F,6,0)</f>
        <v>111</v>
      </c>
      <c r="G214" s="65" t="str">
        <f t="shared" si="83"/>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K214" s="1">
        <f>IF(C$4=0,0,(SUM(D$8:D214)/C$4))</f>
        <v>0</v>
      </c>
      <c r="L214" s="9" t="str">
        <f t="shared" si="69"/>
        <v xml:space="preserve"> </v>
      </c>
      <c r="N214" s="1" t="str">
        <f t="shared" si="70"/>
        <v xml:space="preserve"> </v>
      </c>
      <c r="P214" s="3" t="str">
        <f>IF(O214="Plus",$K214,IF(O214="Basis",$K214-SUM(P$8:P213),IF(O214="Breedte",$K214-SUM(P$8:P213),IF(O213="Breedte",1-SUM(P$8:P213)," "))))</f>
        <v xml:space="preserve"> </v>
      </c>
      <c r="Q214" s="57" t="str">
        <f t="shared" si="84"/>
        <v/>
      </c>
      <c r="S214" s="12">
        <f t="shared" si="71"/>
        <v>9</v>
      </c>
      <c r="T214" s="18">
        <f t="shared" si="72"/>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3"/>
        <v>1</v>
      </c>
      <c r="Z214" s="12">
        <f t="shared" si="74"/>
        <v>1</v>
      </c>
      <c r="AA214" s="12">
        <f t="shared" si="75"/>
        <v>1</v>
      </c>
      <c r="AB214" s="12">
        <f t="shared" si="76"/>
        <v>1</v>
      </c>
      <c r="AD214" s="12">
        <f t="shared" si="77"/>
        <v>9</v>
      </c>
      <c r="AE214" s="18">
        <f t="shared" si="78"/>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c r="AK214" s="12">
        <f t="shared" si="80"/>
        <v>1</v>
      </c>
      <c r="AL214" s="12">
        <f t="shared" si="81"/>
        <v>1</v>
      </c>
      <c r="AM214" s="12">
        <f t="shared" si="82"/>
        <v>1</v>
      </c>
    </row>
    <row r="215" spans="1:39" ht="12" customHeight="1" x14ac:dyDescent="0.15">
      <c r="A215" s="5">
        <f t="shared" si="67"/>
        <v>0</v>
      </c>
      <c r="B215" s="5">
        <f t="shared" si="68"/>
        <v>0</v>
      </c>
      <c r="C215" s="14">
        <f t="shared" si="85"/>
        <v>8</v>
      </c>
      <c r="F215" s="253">
        <f>VLOOKUP(C215,Blad1!$A:$F,6,0)</f>
        <v>110</v>
      </c>
      <c r="G215" s="65" t="str">
        <f t="shared" si="83"/>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K215" s="1">
        <f>IF(C$4=0,0,(SUM(D$8:D215)/C$4))</f>
        <v>0</v>
      </c>
      <c r="L215" s="9" t="str">
        <f t="shared" si="69"/>
        <v xml:space="preserve"> </v>
      </c>
      <c r="N215" s="1" t="str">
        <f t="shared" si="70"/>
        <v xml:space="preserve"> </v>
      </c>
      <c r="P215" s="3" t="str">
        <f>IF(O215="Plus",$K215,IF(O215="Basis",$K215-SUM(P$8:P214),IF(O215="Breedte",$K215-SUM(P$8:P214),IF(O214="Breedte",1-SUM(P$8:P214)," "))))</f>
        <v xml:space="preserve"> </v>
      </c>
      <c r="Q215" s="57" t="str">
        <f t="shared" si="84"/>
        <v/>
      </c>
      <c r="S215" s="12">
        <f t="shared" si="71"/>
        <v>8</v>
      </c>
      <c r="T215" s="18">
        <f t="shared" si="72"/>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3"/>
        <v>1</v>
      </c>
      <c r="Z215" s="12">
        <f t="shared" si="74"/>
        <v>1</v>
      </c>
      <c r="AA215" s="12">
        <f t="shared" si="75"/>
        <v>1</v>
      </c>
      <c r="AB215" s="12">
        <f t="shared" si="76"/>
        <v>1</v>
      </c>
      <c r="AD215" s="12">
        <f t="shared" si="77"/>
        <v>8</v>
      </c>
      <c r="AE215" s="18">
        <f t="shared" si="78"/>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c r="AK215" s="12">
        <f t="shared" si="80"/>
        <v>1</v>
      </c>
      <c r="AL215" s="12">
        <f t="shared" si="81"/>
        <v>1</v>
      </c>
      <c r="AM215" s="12">
        <f t="shared" si="82"/>
        <v>1</v>
      </c>
    </row>
    <row r="216" spans="1:39" ht="12" customHeight="1" x14ac:dyDescent="0.15">
      <c r="A216" s="5">
        <f t="shared" si="67"/>
        <v>0</v>
      </c>
      <c r="B216" s="5">
        <f t="shared" si="68"/>
        <v>0</v>
      </c>
      <c r="C216" s="14">
        <f t="shared" si="85"/>
        <v>7</v>
      </c>
      <c r="F216" s="253">
        <f>VLOOKUP(C216,Blad1!$A:$F,6,0)</f>
        <v>110</v>
      </c>
      <c r="G216" s="65" t="str">
        <f t="shared" si="83"/>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K216" s="1">
        <f>IF(C$4=0,0,(SUM(D$8:D216)/C$4))</f>
        <v>0</v>
      </c>
      <c r="L216" s="9" t="str">
        <f t="shared" si="69"/>
        <v xml:space="preserve"> </v>
      </c>
      <c r="N216" s="1" t="str">
        <f t="shared" si="70"/>
        <v xml:space="preserve"> </v>
      </c>
      <c r="P216" s="3" t="str">
        <f>IF(O216="Plus",$K216,IF(O216="Basis",$K216-SUM(P$8:P215),IF(O216="Breedte",$K216-SUM(P$8:P215),IF(O215="Breedte",1-SUM(P$8:P215)," "))))</f>
        <v xml:space="preserve"> </v>
      </c>
      <c r="Q216" s="57" t="str">
        <f t="shared" si="84"/>
        <v/>
      </c>
      <c r="S216" s="12">
        <f t="shared" si="71"/>
        <v>7</v>
      </c>
      <c r="T216" s="18">
        <f t="shared" si="72"/>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3"/>
        <v>1</v>
      </c>
      <c r="Z216" s="12">
        <f t="shared" si="74"/>
        <v>1</v>
      </c>
      <c r="AA216" s="12">
        <f t="shared" si="75"/>
        <v>1</v>
      </c>
      <c r="AB216" s="12">
        <f t="shared" si="76"/>
        <v>1</v>
      </c>
      <c r="AD216" s="12">
        <f t="shared" si="77"/>
        <v>7</v>
      </c>
      <c r="AE216" s="18">
        <f t="shared" si="78"/>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c r="AK216" s="12">
        <f t="shared" si="80"/>
        <v>1</v>
      </c>
      <c r="AL216" s="12">
        <f t="shared" si="81"/>
        <v>1</v>
      </c>
      <c r="AM216" s="12">
        <f t="shared" si="82"/>
        <v>1</v>
      </c>
    </row>
    <row r="217" spans="1:39" ht="12" customHeight="1" x14ac:dyDescent="0.15">
      <c r="A217" s="5">
        <f t="shared" si="67"/>
        <v>0</v>
      </c>
      <c r="B217" s="5">
        <f t="shared" si="68"/>
        <v>0</v>
      </c>
      <c r="C217" s="14">
        <f t="shared" si="85"/>
        <v>6</v>
      </c>
      <c r="F217" s="253">
        <f>VLOOKUP(C217,Blad1!$A:$F,6,0)</f>
        <v>110</v>
      </c>
      <c r="G217" s="65" t="str">
        <f t="shared" si="83"/>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1">
        <f>IF(C$4=0,0,(SUM(D$8:D217)/C$4))</f>
        <v>0</v>
      </c>
      <c r="L217" s="9" t="str">
        <f t="shared" si="69"/>
        <v xml:space="preserve"> </v>
      </c>
      <c r="N217" s="1" t="str">
        <f t="shared" si="70"/>
        <v xml:space="preserve"> </v>
      </c>
      <c r="P217" s="3" t="str">
        <f>IF(O217="Plus",$K217,IF(O217="Basis",$K217-SUM(P$8:P216),IF(O217="Breedte",$K217-SUM(P$8:P216),IF(O216="Breedte",1-SUM(P$8:P216)," "))))</f>
        <v xml:space="preserve"> </v>
      </c>
      <c r="Q217" s="57" t="str">
        <f t="shared" si="84"/>
        <v/>
      </c>
      <c r="S217" s="12">
        <f t="shared" si="71"/>
        <v>6</v>
      </c>
      <c r="T217" s="18">
        <f t="shared" si="72"/>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3"/>
        <v>1</v>
      </c>
      <c r="Z217" s="12">
        <f t="shared" si="74"/>
        <v>1</v>
      </c>
      <c r="AA217" s="12">
        <f t="shared" si="75"/>
        <v>1</v>
      </c>
      <c r="AB217" s="12">
        <f t="shared" si="76"/>
        <v>1</v>
      </c>
      <c r="AD217" s="12">
        <f t="shared" si="77"/>
        <v>6</v>
      </c>
      <c r="AE217" s="18">
        <f t="shared" si="78"/>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c r="AK217" s="12">
        <f t="shared" si="80"/>
        <v>1</v>
      </c>
      <c r="AL217" s="12">
        <f t="shared" si="81"/>
        <v>1</v>
      </c>
      <c r="AM217" s="12">
        <f t="shared" si="82"/>
        <v>1</v>
      </c>
    </row>
    <row r="218" spans="1:39" ht="12" customHeight="1" x14ac:dyDescent="0.15">
      <c r="A218" s="5">
        <f t="shared" si="67"/>
        <v>0</v>
      </c>
      <c r="B218" s="5">
        <f t="shared" si="68"/>
        <v>0</v>
      </c>
      <c r="C218" s="14">
        <f t="shared" si="85"/>
        <v>5</v>
      </c>
      <c r="F218" s="253">
        <f>VLOOKUP(C218,Blad1!$A:$F,6,0)</f>
        <v>110</v>
      </c>
      <c r="G218" s="65" t="str">
        <f t="shared" si="83"/>
        <v/>
      </c>
      <c r="H218" s="4" t="str">
        <f>IF(G218="I",$K218,IF(G218="II",$K218-SUM(H$8:H217),IF(G218="III",$K218-SUM(H$8:H217),IF(G218="IV",$K218-SUM(H$8:H217),IF(G218="V",1-SUM(H$8:H217)," ")))))</f>
        <v xml:space="preserve"> </v>
      </c>
      <c r="I218" s="54"/>
      <c r="K218" s="1">
        <f>IF(C$4=0,0,(SUM(D$8:D218)/C$4))</f>
        <v>0</v>
      </c>
      <c r="L218" s="9" t="str">
        <f t="shared" si="69"/>
        <v xml:space="preserve"> </v>
      </c>
      <c r="N218" s="1" t="str">
        <f t="shared" si="70"/>
        <v xml:space="preserve"> </v>
      </c>
      <c r="P218" s="3" t="str">
        <f>IF(O218="Plus",$K218,IF(O218="Basis",$K218-SUM(P$8:P217),IF(O218="Breedte",$K218-SUM(P$8:P217),IF(O217="Breedte",1-SUM(P$8:P217)," "))))</f>
        <v xml:space="preserve"> </v>
      </c>
      <c r="Q218" s="57" t="str">
        <f t="shared" si="84"/>
        <v/>
      </c>
      <c r="S218" s="12">
        <f t="shared" si="71"/>
        <v>5</v>
      </c>
      <c r="T218" s="18">
        <f t="shared" si="72"/>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3"/>
        <v>1</v>
      </c>
      <c r="Z218" s="12">
        <f t="shared" si="74"/>
        <v>1</v>
      </c>
      <c r="AA218" s="12">
        <f t="shared" si="75"/>
        <v>1</v>
      </c>
      <c r="AB218" s="12">
        <f t="shared" si="76"/>
        <v>1</v>
      </c>
      <c r="AD218" s="12">
        <f t="shared" si="77"/>
        <v>5</v>
      </c>
      <c r="AE218" s="18">
        <f t="shared" si="78"/>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c r="AK218" s="12">
        <f t="shared" si="80"/>
        <v>1</v>
      </c>
      <c r="AL218" s="12">
        <f t="shared" si="81"/>
        <v>1</v>
      </c>
      <c r="AM218" s="12">
        <f t="shared" si="82"/>
        <v>1</v>
      </c>
    </row>
    <row r="219" spans="1:39" ht="12" customHeight="1" x14ac:dyDescent="0.15">
      <c r="A219" s="5">
        <f t="shared" si="67"/>
        <v>0</v>
      </c>
      <c r="B219" s="5">
        <f t="shared" si="68"/>
        <v>0</v>
      </c>
      <c r="C219" s="14">
        <f t="shared" si="85"/>
        <v>4</v>
      </c>
      <c r="F219" s="253">
        <f>VLOOKUP(C219,Blad1!$A:$F,6,0)</f>
        <v>110</v>
      </c>
      <c r="G219" s="65" t="str">
        <f t="shared" si="83"/>
        <v/>
      </c>
      <c r="H219" s="4" t="str">
        <f>IF(G219="I",$K219,IF(G219="II",$K219-SUM(H$8:H218),IF(G219="III",$K219-SUM(H$8:H218),IF(G219="IV",$K219-SUM(H$8:H218),IF(G219="V",1-SUM(H$8:H218)," ")))))</f>
        <v xml:space="preserve"> </v>
      </c>
      <c r="I219" s="54"/>
      <c r="K219" s="1">
        <f>IF(C$4=0,0,(SUM(D$8:D219)/C$4))</f>
        <v>0</v>
      </c>
      <c r="L219" s="9" t="str">
        <f t="shared" si="69"/>
        <v xml:space="preserve"> </v>
      </c>
      <c r="N219" s="1" t="str">
        <f t="shared" si="70"/>
        <v xml:space="preserve"> </v>
      </c>
      <c r="P219" s="3" t="str">
        <f>IF(O219="Plus",$K219,IF(O219="Basis",$K219-SUM(P$8:P218),IF(O219="Breedte",$K219-SUM(P$8:P218),IF(O218="Breedte",1-SUM(P$8:P218)," "))))</f>
        <v xml:space="preserve"> </v>
      </c>
      <c r="Q219" s="57" t="str">
        <f t="shared" si="84"/>
        <v/>
      </c>
      <c r="S219" s="12">
        <f t="shared" si="71"/>
        <v>4</v>
      </c>
      <c r="T219" s="18">
        <f t="shared" si="72"/>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3"/>
        <v>1</v>
      </c>
      <c r="Z219" s="12">
        <f t="shared" si="74"/>
        <v>1</v>
      </c>
      <c r="AA219" s="12">
        <f t="shared" si="75"/>
        <v>1</v>
      </c>
      <c r="AB219" s="12">
        <f t="shared" si="76"/>
        <v>1</v>
      </c>
      <c r="AD219" s="12">
        <f t="shared" si="77"/>
        <v>4</v>
      </c>
      <c r="AE219" s="18">
        <f t="shared" si="78"/>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c r="AK219" s="12">
        <f t="shared" si="80"/>
        <v>1</v>
      </c>
      <c r="AL219" s="12">
        <f t="shared" si="81"/>
        <v>1</v>
      </c>
      <c r="AM219" s="12">
        <f t="shared" si="82"/>
        <v>1</v>
      </c>
    </row>
    <row r="220" spans="1:39" ht="12" customHeight="1" x14ac:dyDescent="0.15">
      <c r="A220" s="5">
        <f t="shared" si="67"/>
        <v>0</v>
      </c>
      <c r="B220" s="5">
        <f t="shared" si="68"/>
        <v>0</v>
      </c>
      <c r="C220" s="14">
        <f t="shared" si="85"/>
        <v>3</v>
      </c>
      <c r="F220" s="253">
        <f>VLOOKUP(C220,Blad1!$A:$F,6,0)</f>
        <v>110</v>
      </c>
      <c r="G220" s="65" t="str">
        <f t="shared" si="83"/>
        <v/>
      </c>
      <c r="H220" s="4" t="str">
        <f>IF(G220="I",$K220,IF(G220="II",$K220-SUM(H$8:H219),IF(G220="III",$K220-SUM(H$8:H219),IF(G220="IV",$K220-SUM(H$8:H219),IF(G220="V",1-SUM(H$8:H219)," ")))))</f>
        <v xml:space="preserve"> </v>
      </c>
      <c r="I220" s="54"/>
      <c r="K220" s="1">
        <f>IF(C$4=0,0,(SUM(D$8:D220)/C$4))</f>
        <v>0</v>
      </c>
      <c r="L220" s="9" t="str">
        <f t="shared" si="69"/>
        <v xml:space="preserve"> </v>
      </c>
      <c r="N220" s="1" t="str">
        <f t="shared" si="70"/>
        <v xml:space="preserve"> </v>
      </c>
      <c r="P220" s="3" t="str">
        <f>IF(O220="Plus",$K220,IF(O220="Basis",$K220-SUM(P$8:P219),IF(O220="Breedte",$K220-SUM(P$8:P219),IF(O219="Breedte",1-SUM(P$8:P219)," "))))</f>
        <v xml:space="preserve"> </v>
      </c>
      <c r="Q220" s="57" t="str">
        <f t="shared" si="84"/>
        <v/>
      </c>
      <c r="S220" s="12">
        <f t="shared" si="71"/>
        <v>3</v>
      </c>
      <c r="T220" s="18">
        <f t="shared" si="72"/>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3"/>
        <v>1</v>
      </c>
      <c r="Z220" s="12">
        <f t="shared" si="74"/>
        <v>1</v>
      </c>
      <c r="AA220" s="12">
        <f t="shared" si="75"/>
        <v>1</v>
      </c>
      <c r="AB220" s="12">
        <f t="shared" si="76"/>
        <v>1</v>
      </c>
      <c r="AD220" s="12">
        <f t="shared" si="77"/>
        <v>3</v>
      </c>
      <c r="AE220" s="18">
        <f t="shared" si="78"/>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c r="AK220" s="12">
        <f t="shared" si="80"/>
        <v>1</v>
      </c>
      <c r="AL220" s="12">
        <f t="shared" si="81"/>
        <v>1</v>
      </c>
      <c r="AM220" s="12">
        <f t="shared" si="82"/>
        <v>1</v>
      </c>
    </row>
    <row r="221" spans="1:39" ht="12" customHeight="1" x14ac:dyDescent="0.15">
      <c r="A221" s="5">
        <f t="shared" si="67"/>
        <v>0</v>
      </c>
      <c r="B221" s="5">
        <f t="shared" si="68"/>
        <v>0</v>
      </c>
      <c r="C221" s="14">
        <f t="shared" si="85"/>
        <v>2</v>
      </c>
      <c r="F221" s="253">
        <f>VLOOKUP(C221,Blad1!$A:$F,6,0)</f>
        <v>110</v>
      </c>
      <c r="G221" s="65" t="str">
        <f t="shared" si="83"/>
        <v/>
      </c>
      <c r="H221" s="4" t="str">
        <f>IF(G221="I",$K221,IF(G221="II",$K221-SUM(H$8:H220),IF(G221="III",$K221-SUM(H$8:H220),IF(G221="IV",$K221-SUM(H$8:H220),IF(G221="V",1-SUM(H$8:H220)," ")))))</f>
        <v xml:space="preserve"> </v>
      </c>
      <c r="I221" s="54"/>
      <c r="K221" s="1">
        <f>IF(C$4=0,0,(SUM(D$8:D221)/C$4))</f>
        <v>0</v>
      </c>
      <c r="L221" s="9" t="str">
        <f t="shared" si="69"/>
        <v xml:space="preserve"> </v>
      </c>
      <c r="N221" s="1" t="str">
        <f t="shared" si="70"/>
        <v xml:space="preserve"> </v>
      </c>
      <c r="P221" s="3" t="str">
        <f>IF(O221="Plus",$K221,IF(O221="Basis",$K221-SUM(P$8:P220),IF(O221="Breedte",$K221-SUM(P$8:P220),IF(O220="Breedte",1-SUM(P$8:P220)," "))))</f>
        <v xml:space="preserve"> </v>
      </c>
      <c r="Q221" s="57" t="str">
        <f t="shared" si="84"/>
        <v/>
      </c>
      <c r="S221" s="12">
        <f t="shared" si="71"/>
        <v>2</v>
      </c>
      <c r="T221" s="18">
        <f t="shared" si="72"/>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3"/>
        <v>1</v>
      </c>
      <c r="Z221" s="12">
        <f t="shared" si="74"/>
        <v>1</v>
      </c>
      <c r="AA221" s="12">
        <f t="shared" si="75"/>
        <v>1</v>
      </c>
      <c r="AB221" s="12">
        <f t="shared" si="76"/>
        <v>1</v>
      </c>
      <c r="AD221" s="12">
        <f t="shared" si="77"/>
        <v>2</v>
      </c>
      <c r="AE221" s="18">
        <f t="shared" si="78"/>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c r="AK221" s="12">
        <f t="shared" si="80"/>
        <v>1</v>
      </c>
      <c r="AL221" s="12">
        <f t="shared" si="81"/>
        <v>1</v>
      </c>
      <c r="AM221" s="12">
        <f t="shared" si="82"/>
        <v>1</v>
      </c>
    </row>
    <row r="222" spans="1:39" ht="12" customHeight="1" x14ac:dyDescent="0.15">
      <c r="A222" s="5">
        <f t="shared" si="67"/>
        <v>0</v>
      </c>
      <c r="B222" s="5">
        <f t="shared" si="68"/>
        <v>0</v>
      </c>
      <c r="C222" s="14">
        <f t="shared" si="85"/>
        <v>1</v>
      </c>
      <c r="F222" s="253">
        <f>VLOOKUP(C222,Blad1!$A:$F,6,0)</f>
        <v>110</v>
      </c>
      <c r="G222" s="65" t="str">
        <f t="shared" si="83"/>
        <v/>
      </c>
      <c r="H222" s="4" t="str">
        <f>IF(G222="I",$K222,IF(G222="II",$K222-SUM(H$8:H221),IF(G222="III",$K222-SUM(H$8:H221),IF(G222="IV",$K222-SUM(H$8:H221),IF(G222="V",1-SUM(H$8:H221)," ")))))</f>
        <v xml:space="preserve"> </v>
      </c>
      <c r="I222" s="54"/>
      <c r="K222" s="1">
        <f>IF(C$4=0,0,(SUM(D$8:D222)/C$4))</f>
        <v>0</v>
      </c>
      <c r="L222" s="9" t="str">
        <f t="shared" si="69"/>
        <v xml:space="preserve"> </v>
      </c>
      <c r="N222" s="1" t="str">
        <f t="shared" si="70"/>
        <v xml:space="preserve"> </v>
      </c>
      <c r="P222" s="3" t="str">
        <f>IF(O222="Plus",$K222,IF(O222="Basis",$K222-SUM(P$8:P221),IF(O222="Breedte",$K222-SUM(P$8:P221),IF(O221="Breedte",1-SUM(P$8:P221)," "))))</f>
        <v xml:space="preserve"> </v>
      </c>
      <c r="Q222" s="57" t="str">
        <f t="shared" si="84"/>
        <v/>
      </c>
      <c r="S222" s="12">
        <f t="shared" si="71"/>
        <v>1</v>
      </c>
      <c r="T222" s="18">
        <f t="shared" si="72"/>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3"/>
        <v>1</v>
      </c>
      <c r="Z222" s="12">
        <f t="shared" si="74"/>
        <v>1</v>
      </c>
      <c r="AA222" s="12">
        <f t="shared" si="75"/>
        <v>1</v>
      </c>
      <c r="AB222" s="12">
        <f t="shared" si="76"/>
        <v>1</v>
      </c>
      <c r="AD222" s="12">
        <f t="shared" si="77"/>
        <v>1</v>
      </c>
      <c r="AE222" s="18">
        <f t="shared" si="78"/>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c r="AK222" s="12">
        <f t="shared" si="80"/>
        <v>1</v>
      </c>
      <c r="AL222" s="12">
        <f t="shared" si="81"/>
        <v>1</v>
      </c>
      <c r="AM222" s="12">
        <f t="shared" si="82"/>
        <v>1</v>
      </c>
    </row>
    <row r="223" spans="1:39" ht="12" customHeight="1" x14ac:dyDescent="0.15">
      <c r="A223" s="5">
        <f t="shared" si="67"/>
        <v>0</v>
      </c>
      <c r="B223" s="5">
        <f t="shared" si="68"/>
        <v>0</v>
      </c>
      <c r="C223" s="14">
        <f t="shared" si="85"/>
        <v>0</v>
      </c>
      <c r="F223" s="253">
        <f>VLOOKUP(C223,Blad1!$A:$F,6,0)</f>
        <v>110</v>
      </c>
      <c r="G223" s="65" t="str">
        <f t="shared" si="83"/>
        <v/>
      </c>
      <c r="H223" s="4" t="str">
        <f>IF(G223="I",$K223,IF(G223="II",$K223-SUM(H$8:H222),IF(G223="III",$K223-SUM(H$8:H222),IF(G223="IV",$K223-SUM(H$8:H222),IF(G223="V",1-SUM(H$8:H222)," ")))))</f>
        <v xml:space="preserve"> </v>
      </c>
      <c r="I223" s="54"/>
      <c r="K223" s="1">
        <f>IF(C$4=0,0,(SUM(D$8:D223)/C$4))</f>
        <v>0</v>
      </c>
      <c r="L223" s="9" t="str">
        <f t="shared" si="69"/>
        <v xml:space="preserve"> </v>
      </c>
      <c r="N223" s="1" t="str">
        <f t="shared" si="70"/>
        <v xml:space="preserve"> </v>
      </c>
      <c r="P223" s="3" t="str">
        <f>IF(O223="Plus",$K223,IF(O223="Basis",$K223-SUM(P$8:P222),IF(O223="Breedte",$K223-SUM(P$8:P222),IF(O222="Breedte",1-SUM(P$8:P222)," "))))</f>
        <v xml:space="preserve"> </v>
      </c>
      <c r="Q223" s="57" t="str">
        <f t="shared" si="84"/>
        <v/>
      </c>
      <c r="S223" s="12">
        <f t="shared" si="71"/>
        <v>0</v>
      </c>
      <c r="T223" s="18">
        <f t="shared" si="72"/>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3"/>
        <v>1</v>
      </c>
      <c r="Z223" s="12">
        <f t="shared" si="74"/>
        <v>1</v>
      </c>
      <c r="AA223" s="12">
        <f t="shared" si="75"/>
        <v>1</v>
      </c>
      <c r="AB223" s="12">
        <f t="shared" si="76"/>
        <v>1</v>
      </c>
      <c r="AD223" s="12">
        <f t="shared" si="77"/>
        <v>0</v>
      </c>
      <c r="AE223" s="18">
        <f t="shared" si="78"/>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c r="AK223" s="12">
        <f t="shared" si="80"/>
        <v>1</v>
      </c>
      <c r="AL223" s="12">
        <f t="shared" si="81"/>
        <v>1</v>
      </c>
      <c r="AM223" s="12">
        <f t="shared" si="82"/>
        <v>1</v>
      </c>
    </row>
    <row r="224" spans="1:39" ht="12" customHeight="1" x14ac:dyDescent="0.15">
      <c r="A224" s="5">
        <f t="shared" si="67"/>
        <v>0</v>
      </c>
      <c r="B224" s="5">
        <f t="shared" si="68"/>
        <v>0</v>
      </c>
      <c r="C224" s="14">
        <f t="shared" si="85"/>
        <v>-1</v>
      </c>
      <c r="F224" s="253">
        <f>VLOOKUP(C224,Blad1!$A:$F,6,0)</f>
        <v>0</v>
      </c>
      <c r="G224" s="65" t="str">
        <f t="shared" si="83"/>
        <v/>
      </c>
      <c r="H224" s="4" t="str">
        <f>IF(G224="I",$K224,IF(G224="II",$K224-SUM(H$8:H223),IF(G224="III",$K224-SUM(H$8:H223),IF(G224="IV",$K224-SUM(H$8:H223),IF(G224="V",1-SUM(H$8:H223)," ")))))</f>
        <v xml:space="preserve"> </v>
      </c>
      <c r="I224" s="54"/>
      <c r="K224" s="1">
        <f>IF(C$4=0,0,(SUM(D$8:D224)/C$4))</f>
        <v>0</v>
      </c>
      <c r="L224" s="9" t="str">
        <f t="shared" si="69"/>
        <v xml:space="preserve"> </v>
      </c>
      <c r="N224" s="1" t="str">
        <f t="shared" si="70"/>
        <v xml:space="preserve"> </v>
      </c>
      <c r="P224" s="3" t="str">
        <f>IF(O224="Plus",$K224,IF(O224="Basis",$K224-SUM(P$8:P223),IF(O224="Breedte",$K224-SUM(P$8:P223),IF(O223="Breedte",1-SUM(P$8:P223)," "))))</f>
        <v xml:space="preserve"> </v>
      </c>
      <c r="Q224" s="57" t="str">
        <f t="shared" si="84"/>
        <v/>
      </c>
      <c r="S224" s="12">
        <f t="shared" si="71"/>
        <v>-1</v>
      </c>
      <c r="T224" s="18">
        <f t="shared" si="72"/>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3"/>
        <v>1</v>
      </c>
      <c r="Z224" s="12">
        <f t="shared" si="74"/>
        <v>1</v>
      </c>
      <c r="AA224" s="12">
        <f t="shared" si="75"/>
        <v>1</v>
      </c>
      <c r="AB224" s="12">
        <f t="shared" si="76"/>
        <v>1</v>
      </c>
      <c r="AD224" s="12">
        <f t="shared" si="77"/>
        <v>-1</v>
      </c>
      <c r="AE224" s="18">
        <f t="shared" si="78"/>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c r="AK224" s="12">
        <f t="shared" si="80"/>
        <v>1</v>
      </c>
      <c r="AL224" s="12">
        <f t="shared" si="81"/>
        <v>1</v>
      </c>
      <c r="AM224" s="12">
        <f t="shared" si="82"/>
        <v>1</v>
      </c>
    </row>
    <row r="225" spans="1:39" ht="12" customHeight="1" x14ac:dyDescent="0.15">
      <c r="A225" s="5">
        <f t="shared" si="67"/>
        <v>0</v>
      </c>
      <c r="B225" s="5">
        <f t="shared" si="68"/>
        <v>0</v>
      </c>
      <c r="C225" s="14">
        <f t="shared" si="85"/>
        <v>-2</v>
      </c>
      <c r="F225" s="253">
        <f>VLOOKUP(C225,Blad1!$A:$F,6,0)</f>
        <v>0</v>
      </c>
      <c r="G225" s="65" t="str">
        <f t="shared" si="83"/>
        <v/>
      </c>
      <c r="H225" s="4" t="str">
        <f>IF(G225="I",$K225,IF(G225="II",$K225-SUM(H$8:H224),IF(G225="III",$K225-SUM(H$8:H224),IF(G225="IV",$K225-SUM(H$8:H224),IF(G225="V",1-SUM(H$8:H224)," ")))))</f>
        <v xml:space="preserve"> </v>
      </c>
      <c r="I225" s="54"/>
      <c r="K225" s="1">
        <f>IF(C$4=0,0,(SUM(D$8:D225)/C$4))</f>
        <v>0</v>
      </c>
      <c r="L225" s="9" t="str">
        <f t="shared" si="69"/>
        <v xml:space="preserve"> </v>
      </c>
      <c r="N225" s="1" t="str">
        <f t="shared" si="70"/>
        <v xml:space="preserve"> </v>
      </c>
      <c r="P225" s="3" t="str">
        <f>IF(O225="Plus",$K225,IF(O225="Basis",$K225-SUM(P$8:P224),IF(O225="Breedte",$K225-SUM(P$8:P224),IF(O224="Breedte",1-SUM(P$8:P224)," "))))</f>
        <v xml:space="preserve"> </v>
      </c>
      <c r="Q225" s="57" t="str">
        <f t="shared" si="84"/>
        <v/>
      </c>
      <c r="S225" s="12">
        <f t="shared" si="71"/>
        <v>-2</v>
      </c>
      <c r="T225" s="18">
        <f t="shared" si="72"/>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3"/>
        <v>1</v>
      </c>
      <c r="Z225" s="12">
        <f t="shared" si="74"/>
        <v>1</v>
      </c>
      <c r="AA225" s="12">
        <f t="shared" si="75"/>
        <v>1</v>
      </c>
      <c r="AB225" s="12">
        <f t="shared" si="76"/>
        <v>1</v>
      </c>
      <c r="AD225" s="12">
        <f t="shared" si="77"/>
        <v>-2</v>
      </c>
      <c r="AE225" s="18">
        <f t="shared" si="78"/>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c r="AK225" s="12">
        <f t="shared" si="80"/>
        <v>1</v>
      </c>
      <c r="AL225" s="12">
        <f t="shared" si="81"/>
        <v>1</v>
      </c>
      <c r="AM225" s="12">
        <f t="shared" si="82"/>
        <v>1</v>
      </c>
    </row>
    <row r="226" spans="1:39" ht="12" customHeight="1" x14ac:dyDescent="0.15">
      <c r="A226" s="5">
        <f t="shared" si="67"/>
        <v>0</v>
      </c>
      <c r="B226" s="5">
        <f t="shared" si="68"/>
        <v>0</v>
      </c>
      <c r="C226" s="14">
        <f t="shared" si="85"/>
        <v>-3</v>
      </c>
      <c r="F226" s="253">
        <f>VLOOKUP(C226,Blad1!$A:$F,6,0)</f>
        <v>0</v>
      </c>
      <c r="G226" s="65" t="str">
        <f t="shared" si="83"/>
        <v/>
      </c>
      <c r="H226" s="4" t="str">
        <f>IF(G226="I",$K226,IF(G226="II",$K226-SUM(H$8:H225),IF(G226="III",$K226-SUM(H$8:H225),IF(G226="IV",$K226-SUM(H$8:H225),IF(G226="V",1-SUM(H$8:H225)," ")))))</f>
        <v xml:space="preserve"> </v>
      </c>
      <c r="I226" s="54"/>
      <c r="K226" s="1">
        <f>IF(C$4=0,0,(SUM(D$8:D226)/C$4))</f>
        <v>0</v>
      </c>
      <c r="L226" s="9" t="str">
        <f t="shared" si="69"/>
        <v xml:space="preserve"> </v>
      </c>
      <c r="N226" s="1" t="str">
        <f t="shared" si="70"/>
        <v xml:space="preserve"> </v>
      </c>
      <c r="P226" s="3" t="str">
        <f>IF(O226="Plus",$K226,IF(O226="Basis",$K226-SUM(P$8:P225),IF(O226="Breedte",$K226-SUM(P$8:P225),IF(O225="Breedte",1-SUM(P$8:P225)," "))))</f>
        <v xml:space="preserve"> </v>
      </c>
      <c r="Q226" s="57" t="str">
        <f t="shared" si="84"/>
        <v/>
      </c>
      <c r="S226" s="12">
        <f t="shared" si="71"/>
        <v>-3</v>
      </c>
      <c r="T226" s="18">
        <f t="shared" si="72"/>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3"/>
        <v>1</v>
      </c>
      <c r="Z226" s="12">
        <f t="shared" si="74"/>
        <v>1</v>
      </c>
      <c r="AA226" s="12">
        <f t="shared" si="75"/>
        <v>1</v>
      </c>
      <c r="AB226" s="12">
        <f t="shared" si="76"/>
        <v>1</v>
      </c>
      <c r="AD226" s="12">
        <f t="shared" si="77"/>
        <v>-3</v>
      </c>
      <c r="AE226" s="18">
        <f t="shared" si="78"/>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c r="AK226" s="12">
        <f t="shared" si="80"/>
        <v>1</v>
      </c>
      <c r="AL226" s="12">
        <f t="shared" si="81"/>
        <v>1</v>
      </c>
      <c r="AM226" s="12">
        <f t="shared" si="82"/>
        <v>1</v>
      </c>
    </row>
    <row r="227" spans="1:39" ht="12" customHeight="1" x14ac:dyDescent="0.15">
      <c r="A227" s="5">
        <f t="shared" si="67"/>
        <v>0</v>
      </c>
      <c r="B227" s="5">
        <f t="shared" si="68"/>
        <v>0</v>
      </c>
      <c r="C227" s="14">
        <f t="shared" si="85"/>
        <v>-4</v>
      </c>
      <c r="F227" s="253">
        <f>VLOOKUP(C227,Blad1!$A:$F,6,0)</f>
        <v>0</v>
      </c>
      <c r="G227" s="65" t="str">
        <f t="shared" si="83"/>
        <v/>
      </c>
      <c r="H227" s="4" t="str">
        <f>IF(G227="I",$K227,IF(G227="II",$K227-SUM(H$8:H226),IF(G227="III",$K227-SUM(H$8:H226),IF(G227="IV",$K227-SUM(H$8:H226),IF(G227="V",1-SUM(H$8:H226)," ")))))</f>
        <v xml:space="preserve"> </v>
      </c>
      <c r="I227" s="54"/>
      <c r="K227" s="1">
        <f>IF(C$4=0,0,(SUM(D$8:D227)/C$4))</f>
        <v>0</v>
      </c>
      <c r="L227" s="9" t="str">
        <f t="shared" si="69"/>
        <v xml:space="preserve"> </v>
      </c>
      <c r="N227" s="1" t="str">
        <f t="shared" si="70"/>
        <v xml:space="preserve"> </v>
      </c>
      <c r="P227" s="3" t="str">
        <f>IF(O227="Plus",$K227,IF(O227="Basis",$K227-SUM(P$8:P226),IF(O227="Breedte",$K227-SUM(P$8:P226),IF(O226="Breedte",1-SUM(P$8:P226)," "))))</f>
        <v xml:space="preserve"> </v>
      </c>
      <c r="Q227" s="57" t="str">
        <f t="shared" si="84"/>
        <v/>
      </c>
      <c r="S227" s="12">
        <f t="shared" si="71"/>
        <v>-4</v>
      </c>
      <c r="T227" s="18">
        <f t="shared" si="72"/>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3"/>
        <v>1</v>
      </c>
      <c r="Z227" s="12">
        <f t="shared" si="74"/>
        <v>1</v>
      </c>
      <c r="AA227" s="12">
        <f t="shared" si="75"/>
        <v>1</v>
      </c>
      <c r="AB227" s="12">
        <f t="shared" si="76"/>
        <v>1</v>
      </c>
      <c r="AD227" s="12">
        <f t="shared" si="77"/>
        <v>-4</v>
      </c>
      <c r="AE227" s="18">
        <f t="shared" si="78"/>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c r="AK227" s="12">
        <f t="shared" si="80"/>
        <v>1</v>
      </c>
      <c r="AL227" s="12">
        <f t="shared" si="81"/>
        <v>1</v>
      </c>
      <c r="AM227" s="12">
        <f t="shared" si="82"/>
        <v>1</v>
      </c>
    </row>
    <row r="228" spans="1:39" ht="12" customHeight="1" x14ac:dyDescent="0.15">
      <c r="A228" s="5">
        <f t="shared" si="67"/>
        <v>0</v>
      </c>
      <c r="B228" s="5">
        <f t="shared" si="68"/>
        <v>0</v>
      </c>
      <c r="C228" s="14">
        <f t="shared" si="85"/>
        <v>-5</v>
      </c>
      <c r="F228" s="253">
        <f>VLOOKUP(C228,Blad1!$A:$F,6,0)</f>
        <v>0</v>
      </c>
      <c r="G228" s="65" t="str">
        <f t="shared" si="83"/>
        <v/>
      </c>
      <c r="H228" s="4" t="str">
        <f>IF(G228="I",$K228,IF(G228="II",$K228-SUM(H$8:H227),IF(G228="III",$K228-SUM(H$8:H227),IF(G228="IV",$K228-SUM(H$8:H227),IF(G228="V",1-SUM(H$8:H227)," ")))))</f>
        <v xml:space="preserve"> </v>
      </c>
      <c r="I228" s="54"/>
      <c r="K228" s="1">
        <f>IF(C$4=0,0,(SUM(D$8:D228)/C$4))</f>
        <v>0</v>
      </c>
      <c r="L228" s="9" t="str">
        <f t="shared" si="69"/>
        <v xml:space="preserve"> </v>
      </c>
      <c r="N228" s="1" t="str">
        <f t="shared" si="70"/>
        <v xml:space="preserve"> </v>
      </c>
      <c r="P228" s="3" t="str">
        <f>IF(O228="Plus",$K228,IF(O228="Basis",$K228-SUM(P$8:P227),IF(O228="Breedte",$K228-SUM(P$8:P227),IF(O227="Breedte",1-SUM(P$8:P227)," "))))</f>
        <v xml:space="preserve"> </v>
      </c>
      <c r="Q228" s="57" t="str">
        <f t="shared" si="84"/>
        <v/>
      </c>
      <c r="S228" s="12">
        <f t="shared" si="71"/>
        <v>-5</v>
      </c>
      <c r="T228" s="18">
        <f t="shared" si="72"/>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3"/>
        <v>1</v>
      </c>
      <c r="Z228" s="12">
        <f t="shared" si="74"/>
        <v>1</v>
      </c>
      <c r="AA228" s="12">
        <f t="shared" si="75"/>
        <v>1</v>
      </c>
      <c r="AB228" s="12">
        <f t="shared" si="76"/>
        <v>1</v>
      </c>
      <c r="AD228" s="12">
        <f t="shared" si="77"/>
        <v>-5</v>
      </c>
      <c r="AE228" s="18">
        <f t="shared" si="78"/>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c r="AK228" s="12">
        <f t="shared" si="80"/>
        <v>1</v>
      </c>
      <c r="AL228" s="12">
        <f t="shared" si="81"/>
        <v>1</v>
      </c>
      <c r="AM228" s="12">
        <f t="shared" si="82"/>
        <v>1</v>
      </c>
    </row>
    <row r="229" spans="1:39" ht="12" customHeight="1" x14ac:dyDescent="0.15">
      <c r="A229" s="5">
        <f t="shared" si="67"/>
        <v>0</v>
      </c>
      <c r="B229" s="5">
        <f t="shared" si="68"/>
        <v>0</v>
      </c>
      <c r="C229" s="14">
        <f t="shared" si="85"/>
        <v>-6</v>
      </c>
      <c r="F229" s="253">
        <f>VLOOKUP(C229,Blad1!$A:$F,6,0)</f>
        <v>0</v>
      </c>
      <c r="G229" s="65" t="str">
        <f t="shared" si="83"/>
        <v/>
      </c>
      <c r="H229" s="4" t="str">
        <f>IF(G229="I",$K229,IF(G229="II",$K229-SUM(H$8:H228),IF(G229="III",$K229-SUM(H$8:H228),IF(G229="IV",$K229-SUM(H$8:H228),IF(G229="V",1-SUM(H$8:H228)," ")))))</f>
        <v xml:space="preserve"> </v>
      </c>
      <c r="I229" s="54"/>
      <c r="K229" s="1">
        <f>IF(C$4=0,0,(SUM(D$8:D229)/C$4))</f>
        <v>0</v>
      </c>
      <c r="L229" s="9" t="str">
        <f t="shared" si="69"/>
        <v xml:space="preserve"> </v>
      </c>
      <c r="N229" s="1" t="str">
        <f t="shared" si="70"/>
        <v xml:space="preserve"> </v>
      </c>
      <c r="P229" s="3" t="str">
        <f>IF(O229="Plus",$K229,IF(O229="Basis",$K229-SUM(P$8:P228),IF(O229="Breedte",$K229-SUM(P$8:P228),IF(O228="Breedte",1-SUM(P$8:P228)," "))))</f>
        <v xml:space="preserve"> </v>
      </c>
      <c r="Q229" s="57" t="str">
        <f t="shared" si="84"/>
        <v/>
      </c>
      <c r="S229" s="12">
        <f t="shared" si="71"/>
        <v>-6</v>
      </c>
      <c r="T229" s="18">
        <f t="shared" si="72"/>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3"/>
        <v>1</v>
      </c>
      <c r="Z229" s="12">
        <f t="shared" si="74"/>
        <v>1</v>
      </c>
      <c r="AA229" s="12">
        <f t="shared" si="75"/>
        <v>1</v>
      </c>
      <c r="AB229" s="12">
        <f t="shared" si="76"/>
        <v>1</v>
      </c>
      <c r="AD229" s="12">
        <f t="shared" si="77"/>
        <v>-6</v>
      </c>
      <c r="AE229" s="18">
        <f t="shared" si="78"/>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c r="AK229" s="12">
        <f t="shared" si="80"/>
        <v>1</v>
      </c>
      <c r="AL229" s="12">
        <f t="shared" si="81"/>
        <v>1</v>
      </c>
      <c r="AM229" s="12">
        <f t="shared" si="82"/>
        <v>1</v>
      </c>
    </row>
    <row r="230" spans="1:39" ht="12" customHeight="1" x14ac:dyDescent="0.15">
      <c r="A230" s="5">
        <f t="shared" si="67"/>
        <v>0</v>
      </c>
      <c r="B230" s="5">
        <f t="shared" si="68"/>
        <v>0</v>
      </c>
      <c r="C230" s="14">
        <f t="shared" si="85"/>
        <v>-7</v>
      </c>
      <c r="F230" s="253">
        <f>VLOOKUP(C230,Blad1!$A:$F,6,0)</f>
        <v>0</v>
      </c>
      <c r="G230" s="65" t="str">
        <f t="shared" si="83"/>
        <v/>
      </c>
      <c r="H230" s="4" t="str">
        <f>IF(G230="I",$K230,IF(G230="II",$K230-SUM(H$8:H229),IF(G230="III",$K230-SUM(H$8:H229),IF(G230="IV",$K230-SUM(H$8:H229),IF(G230="V",1-SUM(H$8:H229)," ")))))</f>
        <v xml:space="preserve"> </v>
      </c>
      <c r="I230" s="54"/>
      <c r="K230" s="1">
        <f>IF(C$4=0,0,(SUM(D$8:D230)/C$4))</f>
        <v>0</v>
      </c>
      <c r="L230" s="9" t="str">
        <f t="shared" si="69"/>
        <v xml:space="preserve"> </v>
      </c>
      <c r="N230" s="1" t="str">
        <f t="shared" si="70"/>
        <v xml:space="preserve"> </v>
      </c>
      <c r="P230" s="3" t="str">
        <f>IF(O230="Plus",$K230,IF(O230="Basis",$K230-SUM(P$8:P229),IF(O230="Breedte",$K230-SUM(P$8:P229),IF(O229="Breedte",1-SUM(P$8:P229)," "))))</f>
        <v xml:space="preserve"> </v>
      </c>
      <c r="Q230" s="57" t="str">
        <f t="shared" si="84"/>
        <v/>
      </c>
      <c r="S230" s="12">
        <f t="shared" si="71"/>
        <v>-7</v>
      </c>
      <c r="T230" s="18">
        <f t="shared" si="72"/>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3"/>
        <v>1</v>
      </c>
      <c r="Z230" s="12">
        <f t="shared" si="74"/>
        <v>1</v>
      </c>
      <c r="AA230" s="12">
        <f t="shared" si="75"/>
        <v>1</v>
      </c>
      <c r="AB230" s="12">
        <f t="shared" si="76"/>
        <v>1</v>
      </c>
      <c r="AD230" s="12">
        <f t="shared" si="77"/>
        <v>-7</v>
      </c>
      <c r="AE230" s="18">
        <f t="shared" si="78"/>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c r="AK230" s="12">
        <f t="shared" si="80"/>
        <v>1</v>
      </c>
      <c r="AL230" s="12">
        <f t="shared" si="81"/>
        <v>1</v>
      </c>
      <c r="AM230" s="12">
        <f t="shared" si="82"/>
        <v>1</v>
      </c>
    </row>
    <row r="231" spans="1:39" ht="12" customHeight="1" x14ac:dyDescent="0.15">
      <c r="A231" s="5">
        <f t="shared" si="67"/>
        <v>0</v>
      </c>
      <c r="B231" s="5">
        <f t="shared" si="68"/>
        <v>0</v>
      </c>
      <c r="C231" s="14">
        <f t="shared" si="85"/>
        <v>-8</v>
      </c>
      <c r="F231" s="253">
        <f>VLOOKUP(C231,Blad1!$A:$F,6,0)</f>
        <v>0</v>
      </c>
      <c r="G231" s="65" t="str">
        <f t="shared" si="83"/>
        <v/>
      </c>
      <c r="H231" s="4" t="str">
        <f>IF(G231="I",$K231,IF(G231="II",$K231-SUM(H$8:H230),IF(G231="III",$K231-SUM(H$8:H230),IF(G231="IV",$K231-SUM(H$8:H230),IF(G231="V",1-SUM(H$8:H230)," ")))))</f>
        <v xml:space="preserve"> </v>
      </c>
      <c r="I231" s="54"/>
      <c r="K231" s="1">
        <f>IF(C$4=0,0,(SUM(D$8:D231)/C$4))</f>
        <v>0</v>
      </c>
      <c r="L231" s="9" t="str">
        <f t="shared" si="69"/>
        <v xml:space="preserve"> </v>
      </c>
      <c r="N231" s="1" t="str">
        <f t="shared" si="70"/>
        <v xml:space="preserve"> </v>
      </c>
      <c r="P231" s="3" t="str">
        <f>IF(O231="Plus",$K231,IF(O231="Basis",$K231-SUM(P$8:P230),IF(O231="Breedte",$K231-SUM(P$8:P230),IF(O230="Breedte",1-SUM(P$8:P230)," "))))</f>
        <v xml:space="preserve"> </v>
      </c>
      <c r="Q231" s="57" t="str">
        <f t="shared" si="84"/>
        <v/>
      </c>
      <c r="S231" s="12">
        <f t="shared" si="71"/>
        <v>-8</v>
      </c>
      <c r="T231" s="18">
        <f t="shared" si="72"/>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3"/>
        <v>1</v>
      </c>
      <c r="Z231" s="12">
        <f t="shared" si="74"/>
        <v>1</v>
      </c>
      <c r="AA231" s="12">
        <f t="shared" si="75"/>
        <v>1</v>
      </c>
      <c r="AB231" s="12">
        <f t="shared" si="76"/>
        <v>1</v>
      </c>
      <c r="AD231" s="12">
        <f t="shared" si="77"/>
        <v>-8</v>
      </c>
      <c r="AE231" s="18">
        <f t="shared" si="78"/>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c r="AK231" s="12">
        <f t="shared" si="80"/>
        <v>1</v>
      </c>
      <c r="AL231" s="12">
        <f t="shared" si="81"/>
        <v>1</v>
      </c>
      <c r="AM231" s="12">
        <f t="shared" si="82"/>
        <v>1</v>
      </c>
    </row>
    <row r="232" spans="1:39" ht="12" customHeight="1" x14ac:dyDescent="0.15">
      <c r="A232" s="5">
        <f t="shared" si="67"/>
        <v>0</v>
      </c>
      <c r="B232" s="5">
        <f t="shared" si="68"/>
        <v>0</v>
      </c>
      <c r="C232" s="14">
        <f t="shared" si="85"/>
        <v>-9</v>
      </c>
      <c r="F232" s="253">
        <f>VLOOKUP(C232,Blad1!$A:$F,6,0)</f>
        <v>0</v>
      </c>
      <c r="G232" s="65" t="str">
        <f t="shared" si="83"/>
        <v/>
      </c>
      <c r="H232" s="4" t="str">
        <f>IF(G232="I",$K232,IF(G232="II",$K232-SUM(H$8:H231),IF(G232="III",$K232-SUM(H$8:H231),IF(G232="IV",$K232-SUM(H$8:H231),IF(G232="V",1-SUM(H$8:H231)," ")))))</f>
        <v xml:space="preserve"> </v>
      </c>
      <c r="I232" s="54"/>
      <c r="K232" s="1">
        <f>IF(C$4=0,0,(SUM(D$8:D232)/C$4))</f>
        <v>0</v>
      </c>
      <c r="L232" s="9" t="str">
        <f t="shared" si="69"/>
        <v xml:space="preserve"> </v>
      </c>
      <c r="N232" s="1" t="str">
        <f t="shared" si="70"/>
        <v xml:space="preserve"> </v>
      </c>
      <c r="P232" s="3" t="str">
        <f>IF(O232="Plus",$K232,IF(O232="Basis",$K232-SUM(P$8:P231),IF(O232="Breedte",$K232-SUM(P$8:P231),IF(O231="Breedte",1-SUM(P$8:P231)," "))))</f>
        <v xml:space="preserve"> </v>
      </c>
      <c r="Q232" s="57" t="str">
        <f t="shared" si="84"/>
        <v/>
      </c>
      <c r="S232" s="12">
        <f t="shared" si="71"/>
        <v>-9</v>
      </c>
      <c r="T232" s="18">
        <f t="shared" si="72"/>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3"/>
        <v>1</v>
      </c>
      <c r="Z232" s="12">
        <f t="shared" si="74"/>
        <v>1</v>
      </c>
      <c r="AA232" s="12">
        <f t="shared" si="75"/>
        <v>1</v>
      </c>
      <c r="AB232" s="12">
        <f t="shared" si="76"/>
        <v>1</v>
      </c>
      <c r="AD232" s="12">
        <f t="shared" si="77"/>
        <v>-9</v>
      </c>
      <c r="AE232" s="18">
        <f t="shared" si="78"/>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c r="AK232" s="12">
        <f t="shared" si="80"/>
        <v>1</v>
      </c>
      <c r="AL232" s="12">
        <f t="shared" si="81"/>
        <v>1</v>
      </c>
      <c r="AM232" s="12">
        <f t="shared" si="82"/>
        <v>1</v>
      </c>
    </row>
    <row r="233" spans="1:39" ht="12" customHeight="1" x14ac:dyDescent="0.15">
      <c r="A233" s="5">
        <f t="shared" si="67"/>
        <v>0</v>
      </c>
      <c r="B233" s="5">
        <f t="shared" si="68"/>
        <v>0</v>
      </c>
      <c r="C233" s="14">
        <f t="shared" si="85"/>
        <v>-10</v>
      </c>
      <c r="F233" s="253">
        <f>VLOOKUP(C233,Blad1!$A:$F,6,0)</f>
        <v>0</v>
      </c>
      <c r="G233" s="65" t="str">
        <f t="shared" si="83"/>
        <v/>
      </c>
      <c r="H233" s="4" t="str">
        <f>IF(G233="I",$K233,IF(G233="II",$K233-SUM(H$8:H232),IF(G233="III",$K233-SUM(H$8:H232),IF(G233="IV",$K233-SUM(H$8:H232),IF(G233="V",1-SUM(H$8:H232)," ")))))</f>
        <v xml:space="preserve"> </v>
      </c>
      <c r="I233" s="54"/>
      <c r="K233" s="1">
        <f>IF(C$4=0,0,(SUM(D$8:D233)/C$4))</f>
        <v>0</v>
      </c>
      <c r="L233" s="9" t="str">
        <f t="shared" si="69"/>
        <v xml:space="preserve"> </v>
      </c>
      <c r="N233" s="1" t="str">
        <f t="shared" si="70"/>
        <v xml:space="preserve"> </v>
      </c>
      <c r="P233" s="3" t="str">
        <f>IF(O233="Plus",$K233,IF(O233="Basis",$K233-SUM(P$8:P232),IF(O233="Breedte",$K233-SUM(P$8:P232),IF(O232="Breedte",1-SUM(P$8:P232)," "))))</f>
        <v xml:space="preserve"> </v>
      </c>
      <c r="Q233" s="57" t="str">
        <f t="shared" si="84"/>
        <v/>
      </c>
      <c r="S233" s="12">
        <f t="shared" si="71"/>
        <v>-10</v>
      </c>
      <c r="T233" s="18">
        <f t="shared" si="72"/>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3"/>
        <v>1</v>
      </c>
      <c r="Z233" s="12">
        <f t="shared" si="74"/>
        <v>1</v>
      </c>
      <c r="AA233" s="12">
        <f t="shared" si="75"/>
        <v>1</v>
      </c>
      <c r="AB233" s="12">
        <f t="shared" si="76"/>
        <v>1</v>
      </c>
      <c r="AD233" s="12">
        <f t="shared" si="77"/>
        <v>-10</v>
      </c>
      <c r="AE233" s="18">
        <f t="shared" si="78"/>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c r="AK233" s="12">
        <f t="shared" si="80"/>
        <v>1</v>
      </c>
      <c r="AL233" s="12">
        <f t="shared" si="81"/>
        <v>1</v>
      </c>
      <c r="AM233" s="12">
        <f t="shared" si="82"/>
        <v>1</v>
      </c>
    </row>
    <row r="234" spans="1:39" ht="12" customHeight="1" x14ac:dyDescent="0.15">
      <c r="A234" s="5">
        <f t="shared" si="67"/>
        <v>0</v>
      </c>
      <c r="B234" s="5">
        <f t="shared" si="68"/>
        <v>0</v>
      </c>
      <c r="C234" s="14">
        <f t="shared" si="85"/>
        <v>-11</v>
      </c>
      <c r="F234" s="253">
        <f>VLOOKUP(C234,Blad1!$A:$F,6,0)</f>
        <v>0</v>
      </c>
      <c r="G234" s="65" t="str">
        <f t="shared" si="83"/>
        <v/>
      </c>
      <c r="H234" s="4" t="str">
        <f>IF(G234="I",$K234,IF(G234="II",$K234-SUM(H$8:H233),IF(G234="III",$K234-SUM(H$8:H233),IF(G234="IV",$K234-SUM(H$8:H233),IF(G234="V",1-SUM(H$8:H233)," ")))))</f>
        <v xml:space="preserve"> </v>
      </c>
      <c r="I234" s="54"/>
      <c r="K234" s="1">
        <f>IF(C$4=0,0,(SUM(D$8:D234)/C$4))</f>
        <v>0</v>
      </c>
      <c r="L234" s="9" t="str">
        <f t="shared" si="69"/>
        <v xml:space="preserve"> </v>
      </c>
      <c r="N234" s="1" t="str">
        <f t="shared" si="70"/>
        <v xml:space="preserve"> </v>
      </c>
      <c r="P234" s="3" t="str">
        <f>IF(O234="Plus",$K234,IF(O234="Basis",$K234-SUM(P$8:P233),IF(O234="Breedte",$K234-SUM(P$8:P233),IF(O233="Breedte",1-SUM(P$8:P233)," "))))</f>
        <v xml:space="preserve"> </v>
      </c>
      <c r="Q234" s="57" t="str">
        <f t="shared" si="84"/>
        <v/>
      </c>
      <c r="S234" s="12">
        <f t="shared" si="71"/>
        <v>-11</v>
      </c>
      <c r="T234" s="18">
        <f t="shared" si="72"/>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3"/>
        <v>1</v>
      </c>
      <c r="Z234" s="12">
        <f t="shared" si="74"/>
        <v>1</v>
      </c>
      <c r="AA234" s="12">
        <f t="shared" si="75"/>
        <v>1</v>
      </c>
      <c r="AB234" s="12">
        <f t="shared" si="76"/>
        <v>1</v>
      </c>
      <c r="AD234" s="12">
        <f t="shared" si="77"/>
        <v>-11</v>
      </c>
      <c r="AE234" s="18">
        <f t="shared" si="78"/>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c r="AK234" s="12">
        <f t="shared" si="80"/>
        <v>1</v>
      </c>
      <c r="AL234" s="12">
        <f t="shared" si="81"/>
        <v>1</v>
      </c>
      <c r="AM234" s="12">
        <f t="shared" si="82"/>
        <v>1</v>
      </c>
    </row>
    <row r="235" spans="1:39" ht="12" customHeight="1" x14ac:dyDescent="0.15">
      <c r="A235" s="5">
        <f t="shared" si="67"/>
        <v>0</v>
      </c>
      <c r="B235" s="5">
        <f t="shared" si="68"/>
        <v>0</v>
      </c>
      <c r="C235" s="14">
        <f t="shared" si="85"/>
        <v>-12</v>
      </c>
      <c r="F235" s="253">
        <f>VLOOKUP(C235,Blad1!$A:$F,6,0)</f>
        <v>0</v>
      </c>
      <c r="G235" s="65" t="str">
        <f t="shared" si="83"/>
        <v/>
      </c>
      <c r="H235" s="4" t="str">
        <f>IF(G235="I",$K235,IF(G235="II",$K235-SUM(H$8:H234),IF(G235="III",$K235-SUM(H$8:H234),IF(G235="IV",$K235-SUM(H$8:H234),IF(G235="V",1-SUM(H$8:H234)," ")))))</f>
        <v xml:space="preserve"> </v>
      </c>
      <c r="I235" s="54"/>
      <c r="K235" s="1">
        <f>IF(C$4=0,0,(SUM(D$8:D235)/C$4))</f>
        <v>0</v>
      </c>
      <c r="L235" s="9" t="str">
        <f t="shared" si="69"/>
        <v xml:space="preserve"> </v>
      </c>
      <c r="N235" s="1" t="str">
        <f t="shared" si="70"/>
        <v xml:space="preserve"> </v>
      </c>
      <c r="P235" s="3" t="str">
        <f>IF(O235="Plus",$K235,IF(O235="Basis",$K235-SUM(P$8:P234),IF(O235="Breedte",$K235-SUM(P$8:P234),IF(O234="Breedte",1-SUM(P$8:P234)," "))))</f>
        <v xml:space="preserve"> </v>
      </c>
      <c r="Q235" s="57" t="str">
        <f t="shared" si="84"/>
        <v/>
      </c>
      <c r="S235" s="12">
        <f t="shared" si="71"/>
        <v>-12</v>
      </c>
      <c r="T235" s="18">
        <f t="shared" si="72"/>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3"/>
        <v>1</v>
      </c>
      <c r="Z235" s="12">
        <f t="shared" si="74"/>
        <v>1</v>
      </c>
      <c r="AA235" s="12">
        <f t="shared" si="75"/>
        <v>1</v>
      </c>
      <c r="AB235" s="12">
        <f t="shared" si="76"/>
        <v>1</v>
      </c>
      <c r="AD235" s="12">
        <f t="shared" si="77"/>
        <v>-12</v>
      </c>
      <c r="AE235" s="18">
        <f t="shared" si="78"/>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c r="AK235" s="12">
        <f t="shared" si="80"/>
        <v>1</v>
      </c>
      <c r="AL235" s="12">
        <f t="shared" si="81"/>
        <v>1</v>
      </c>
      <c r="AM235" s="12">
        <f t="shared" si="82"/>
        <v>1</v>
      </c>
    </row>
    <row r="236" spans="1:39" ht="12" customHeight="1" x14ac:dyDescent="0.15">
      <c r="A236" s="5">
        <f t="shared" si="67"/>
        <v>0</v>
      </c>
      <c r="B236" s="5">
        <f t="shared" si="68"/>
        <v>0</v>
      </c>
      <c r="C236" s="14">
        <f t="shared" si="85"/>
        <v>-13</v>
      </c>
      <c r="F236" s="253">
        <f>VLOOKUP(C236,Blad1!$A:$F,6,0)</f>
        <v>0</v>
      </c>
      <c r="G236" s="65" t="str">
        <f t="shared" si="83"/>
        <v/>
      </c>
      <c r="H236" s="4" t="str">
        <f>IF(G236="I",$K236,IF(G236="II",$K236-SUM(H$8:H235),IF(G236="III",$K236-SUM(H$8:H235),IF(G236="IV",$K236-SUM(H$8:H235),IF(G236="V",1-SUM(H$8:H235)," ")))))</f>
        <v xml:space="preserve"> </v>
      </c>
      <c r="I236" s="54"/>
      <c r="K236" s="1">
        <f>IF(C$4=0,0,(SUM(D$8:D236)/C$4))</f>
        <v>0</v>
      </c>
      <c r="L236" s="9" t="str">
        <f t="shared" si="69"/>
        <v xml:space="preserve"> </v>
      </c>
      <c r="N236" s="1" t="str">
        <f t="shared" si="70"/>
        <v xml:space="preserve"> </v>
      </c>
      <c r="P236" s="3" t="str">
        <f>IF(O236="Plus",$K236,IF(O236="Basis",$K236-SUM(P$8:P235),IF(O236="Breedte",$K236-SUM(P$8:P235),IF(O235="Breedte",1-SUM(P$8:P235)," "))))</f>
        <v xml:space="preserve"> </v>
      </c>
      <c r="Q236" s="57" t="str">
        <f t="shared" si="84"/>
        <v/>
      </c>
      <c r="S236" s="12">
        <f t="shared" si="71"/>
        <v>-13</v>
      </c>
      <c r="T236" s="18">
        <f t="shared" si="72"/>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3"/>
        <v>1</v>
      </c>
      <c r="Z236" s="12">
        <f t="shared" si="74"/>
        <v>1</v>
      </c>
      <c r="AA236" s="12">
        <f t="shared" si="75"/>
        <v>1</v>
      </c>
      <c r="AB236" s="12">
        <f t="shared" si="76"/>
        <v>1</v>
      </c>
      <c r="AD236" s="12">
        <f t="shared" si="77"/>
        <v>-13</v>
      </c>
      <c r="AE236" s="18">
        <f t="shared" si="78"/>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c r="AK236" s="12">
        <f t="shared" si="80"/>
        <v>1</v>
      </c>
      <c r="AL236" s="12">
        <f t="shared" si="81"/>
        <v>1</v>
      </c>
      <c r="AM236" s="12">
        <f t="shared" si="82"/>
        <v>1</v>
      </c>
    </row>
    <row r="237" spans="1:39" ht="12" customHeight="1" x14ac:dyDescent="0.15">
      <c r="A237" s="5">
        <f t="shared" si="67"/>
        <v>0</v>
      </c>
      <c r="B237" s="5">
        <f t="shared" si="68"/>
        <v>0</v>
      </c>
      <c r="C237" s="14">
        <f t="shared" si="85"/>
        <v>-14</v>
      </c>
      <c r="F237" s="253">
        <f>VLOOKUP(C237,Blad1!$A:$F,6,0)</f>
        <v>0</v>
      </c>
      <c r="G237" s="65" t="str">
        <f t="shared" si="83"/>
        <v/>
      </c>
      <c r="H237" s="4" t="str">
        <f>IF(G237="I",$K237,IF(G237="II",$K237-SUM(H$8:H236),IF(G237="III",$K237-SUM(H$8:H236),IF(G237="IV",$K237-SUM(H$8:H236),IF(G237="V",1-SUM(H$8:H236)," ")))))</f>
        <v xml:space="preserve"> </v>
      </c>
      <c r="I237" s="54"/>
      <c r="K237" s="1">
        <f>IF(C$4=0,0,(SUM(D$8:D237)/C$4))</f>
        <v>0</v>
      </c>
      <c r="L237" s="9" t="str">
        <f t="shared" si="69"/>
        <v xml:space="preserve"> </v>
      </c>
      <c r="N237" s="1" t="str">
        <f t="shared" si="70"/>
        <v xml:space="preserve"> </v>
      </c>
      <c r="P237" s="3" t="str">
        <f>IF(O237="Plus",$K237,IF(O237="Basis",$K237-SUM(P$8:P236),IF(O237="Breedte",$K237-SUM(P$8:P236),IF(O236="Breedte",1-SUM(P$8:P236)," "))))</f>
        <v xml:space="preserve"> </v>
      </c>
      <c r="Q237" s="57" t="str">
        <f t="shared" si="84"/>
        <v/>
      </c>
      <c r="S237" s="12">
        <f t="shared" si="71"/>
        <v>-14</v>
      </c>
      <c r="T237" s="18">
        <f t="shared" si="72"/>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3"/>
        <v>1</v>
      </c>
      <c r="Z237" s="12">
        <f t="shared" si="74"/>
        <v>1</v>
      </c>
      <c r="AA237" s="12">
        <f t="shared" si="75"/>
        <v>1</v>
      </c>
      <c r="AB237" s="12">
        <f t="shared" si="76"/>
        <v>1</v>
      </c>
      <c r="AD237" s="12">
        <f t="shared" si="77"/>
        <v>-14</v>
      </c>
      <c r="AE237" s="18">
        <f t="shared" si="78"/>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c r="AK237" s="12">
        <f t="shared" si="80"/>
        <v>1</v>
      </c>
      <c r="AL237" s="12">
        <f t="shared" si="81"/>
        <v>1</v>
      </c>
      <c r="AM237" s="12">
        <f t="shared" si="82"/>
        <v>1</v>
      </c>
    </row>
    <row r="238" spans="1:39" ht="12" customHeight="1" x14ac:dyDescent="0.15">
      <c r="A238" s="5">
        <f t="shared" si="67"/>
        <v>0</v>
      </c>
      <c r="B238" s="5">
        <f t="shared" si="68"/>
        <v>0</v>
      </c>
      <c r="C238" s="14">
        <f t="shared" si="85"/>
        <v>-15</v>
      </c>
      <c r="F238" s="253">
        <f>VLOOKUP(C238,Blad1!$A:$F,6,0)</f>
        <v>0</v>
      </c>
      <c r="H238" s="4" t="str">
        <f>IF(G238="I",$K238,IF(G238="II",$K238-SUM(H$8:H237),IF(G238="III",$K238-SUM(H$8:H237),IF(G238="IV",$K238-SUM(H$8:H237),IF(G238="V",1-SUM(H$8:H237)," ")))))</f>
        <v xml:space="preserve"> </v>
      </c>
      <c r="I238" s="54"/>
      <c r="K238" s="1">
        <f>IF(C$4=0,0,(SUM(D$8:D238)/C$4))</f>
        <v>0</v>
      </c>
      <c r="L238" s="9" t="str">
        <f t="shared" si="69"/>
        <v xml:space="preserve"> </v>
      </c>
      <c r="N238" s="1" t="str">
        <f t="shared" si="70"/>
        <v xml:space="preserve"> </v>
      </c>
      <c r="P238" s="3" t="str">
        <f>IF(O238="Plus",$K238,IF(O238="Basis",$K238-SUM(P$8:P237),IF(O238="Breedte",$K238-SUM(P$8:P237),IF(O237="Breedte",1-SUM(P$8:P237)," "))))</f>
        <v xml:space="preserve"> </v>
      </c>
      <c r="Q238" s="57" t="str">
        <f t="shared" si="84"/>
        <v/>
      </c>
      <c r="S238" s="12">
        <f t="shared" si="71"/>
        <v>-15</v>
      </c>
      <c r="T238" s="18">
        <f t="shared" si="72"/>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3"/>
        <v>1</v>
      </c>
      <c r="Z238" s="12">
        <f t="shared" si="74"/>
        <v>1</v>
      </c>
      <c r="AA238" s="12">
        <f t="shared" si="75"/>
        <v>1</v>
      </c>
      <c r="AB238" s="12">
        <f t="shared" si="76"/>
        <v>1</v>
      </c>
      <c r="AD238" s="12">
        <f t="shared" si="77"/>
        <v>-15</v>
      </c>
      <c r="AE238" s="18">
        <f t="shared" si="78"/>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79"/>
        <v>1</v>
      </c>
      <c r="AK238" s="12">
        <f t="shared" si="80"/>
        <v>1</v>
      </c>
      <c r="AL238" s="12">
        <f t="shared" si="81"/>
        <v>1</v>
      </c>
      <c r="AM238" s="12">
        <f t="shared" si="82"/>
        <v>1</v>
      </c>
    </row>
    <row r="239" spans="1:39" ht="12" customHeight="1" x14ac:dyDescent="0.15">
      <c r="A239" s="5">
        <f t="shared" si="67"/>
        <v>0</v>
      </c>
      <c r="B239" s="5">
        <f t="shared" si="68"/>
        <v>0</v>
      </c>
      <c r="C239" s="14">
        <f t="shared" si="85"/>
        <v>-16</v>
      </c>
      <c r="F239" s="253">
        <f>VLOOKUP(C239,Blad1!$A:$F,6,0)</f>
        <v>0</v>
      </c>
      <c r="H239" s="4" t="str">
        <f>IF(G239="I",$K239,IF(G239="II",$K239-SUM(H$8:H238),IF(G239="III",$K239-SUM(H$8:H238),IF(G239="IV",$K239-SUM(H$8:H238),IF(G239="V",1-SUM(H$8:H238)," ")))))</f>
        <v xml:space="preserve"> </v>
      </c>
      <c r="I239" s="54"/>
      <c r="K239" s="1">
        <f>IF(C$4=0,0,(SUM(D$8:D239)/C$4))</f>
        <v>0</v>
      </c>
      <c r="L239" s="9" t="str">
        <f t="shared" si="69"/>
        <v xml:space="preserve"> </v>
      </c>
      <c r="N239" s="1" t="str">
        <f t="shared" si="70"/>
        <v xml:space="preserve"> </v>
      </c>
      <c r="P239" s="3" t="str">
        <f>IF(O239="Plus",$K239,IF(O239="Basis",$K239-SUM(P$8:P238),IF(O239="Breedte",$K239-SUM(P$8:P238),IF(O238="Breedte",1-SUM(P$8:P238)," "))))</f>
        <v xml:space="preserve"> </v>
      </c>
      <c r="Q239" s="57" t="str">
        <f t="shared" si="84"/>
        <v/>
      </c>
      <c r="S239" s="12">
        <f t="shared" si="71"/>
        <v>-16</v>
      </c>
      <c r="T239" s="18">
        <f t="shared" si="72"/>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3"/>
        <v>1</v>
      </c>
      <c r="Z239" s="12">
        <f t="shared" si="74"/>
        <v>1</v>
      </c>
      <c r="AA239" s="12">
        <f t="shared" si="75"/>
        <v>1</v>
      </c>
      <c r="AB239" s="12">
        <f t="shared" si="76"/>
        <v>1</v>
      </c>
      <c r="AD239" s="12">
        <f t="shared" si="77"/>
        <v>-16</v>
      </c>
      <c r="AE239" s="18">
        <f t="shared" si="78"/>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79"/>
        <v>1</v>
      </c>
      <c r="AK239" s="12">
        <f t="shared" si="80"/>
        <v>1</v>
      </c>
      <c r="AL239" s="12">
        <f t="shared" si="81"/>
        <v>1</v>
      </c>
      <c r="AM239" s="12">
        <f t="shared" si="82"/>
        <v>1</v>
      </c>
    </row>
    <row r="240" spans="1:39" ht="12" customHeight="1" x14ac:dyDescent="0.15">
      <c r="A240" s="5">
        <f t="shared" si="67"/>
        <v>0</v>
      </c>
      <c r="B240" s="5">
        <f t="shared" si="68"/>
        <v>0</v>
      </c>
      <c r="C240" s="14">
        <f t="shared" si="85"/>
        <v>-17</v>
      </c>
      <c r="F240" s="253">
        <f>VLOOKUP(C240,Blad1!$A:$F,6,0)</f>
        <v>0</v>
      </c>
      <c r="H240" s="4" t="str">
        <f>IF(G240="I",$K240,IF(G240="II",$K240-SUM(H$8:H239),IF(G240="III",$K240-SUM(H$8:H239),IF(G240="IV",$K240-SUM(H$8:H239),IF(G240="V",1-SUM(H$8:H239)," ")))))</f>
        <v xml:space="preserve"> </v>
      </c>
      <c r="I240" s="54"/>
      <c r="K240" s="1">
        <f>IF(C$4=0,0,(SUM(D$8:D240)/C$4))</f>
        <v>0</v>
      </c>
      <c r="L240" s="9" t="str">
        <f t="shared" si="69"/>
        <v xml:space="preserve"> </v>
      </c>
      <c r="N240" s="1" t="str">
        <f t="shared" si="70"/>
        <v xml:space="preserve"> </v>
      </c>
      <c r="P240" s="3" t="str">
        <f>IF(O240="Plus",$K240,IF(O240="Basis",$K240-SUM(P$8:P239),IF(O240="Breedte",$K240-SUM(P$8:P239),IF(O239="Breedte",1-SUM(P$8:P239)," "))))</f>
        <v xml:space="preserve"> </v>
      </c>
      <c r="Q240" s="57" t="str">
        <f t="shared" si="84"/>
        <v/>
      </c>
      <c r="S240" s="12">
        <f t="shared" si="71"/>
        <v>-17</v>
      </c>
      <c r="T240" s="18">
        <f t="shared" si="72"/>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3"/>
        <v>1</v>
      </c>
      <c r="Z240" s="12">
        <f t="shared" si="74"/>
        <v>1</v>
      </c>
      <c r="AA240" s="12">
        <f t="shared" si="75"/>
        <v>1</v>
      </c>
      <c r="AB240" s="12">
        <f t="shared" si="76"/>
        <v>1</v>
      </c>
      <c r="AD240" s="12">
        <f t="shared" si="77"/>
        <v>-17</v>
      </c>
      <c r="AE240" s="18">
        <f t="shared" si="78"/>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79"/>
        <v>1</v>
      </c>
      <c r="AK240" s="12">
        <f t="shared" si="80"/>
        <v>1</v>
      </c>
      <c r="AL240" s="12">
        <f t="shared" si="81"/>
        <v>1</v>
      </c>
      <c r="AM240" s="12">
        <f t="shared" si="82"/>
        <v>1</v>
      </c>
    </row>
    <row r="241" spans="1:39" ht="12" customHeight="1" x14ac:dyDescent="0.15">
      <c r="A241" s="5">
        <f t="shared" si="67"/>
        <v>0</v>
      </c>
      <c r="B241" s="5">
        <f t="shared" si="68"/>
        <v>0</v>
      </c>
      <c r="C241" s="14">
        <f t="shared" si="85"/>
        <v>-18</v>
      </c>
      <c r="F241" s="253">
        <f>VLOOKUP(C241,Blad1!$A:$F,6,0)</f>
        <v>0</v>
      </c>
      <c r="H241" s="4" t="str">
        <f>IF(G241="I",$K241,IF(G241="II",$K241-SUM(H$8:H240),IF(G241="III",$K241-SUM(H$8:H240),IF(G241="IV",$K241-SUM(H$8:H240),IF(G241="V",1-SUM(H$8:H240)," ")))))</f>
        <v xml:space="preserve"> </v>
      </c>
      <c r="I241" s="54"/>
      <c r="K241" s="1">
        <f>IF(C$4=0,0,(SUM(D$8:D241)/C$4))</f>
        <v>0</v>
      </c>
      <c r="L241" s="9" t="str">
        <f t="shared" si="69"/>
        <v xml:space="preserve"> </v>
      </c>
      <c r="N241" s="1" t="str">
        <f t="shared" si="70"/>
        <v xml:space="preserve"> </v>
      </c>
      <c r="P241" s="3" t="str">
        <f>IF(O241="Plus",$K241,IF(O241="Basis",$K241-SUM(P$8:P240),IF(O241="Breedte",$K241-SUM(P$8:P240),IF(O240="Breedte",1-SUM(P$8:P240)," "))))</f>
        <v xml:space="preserve"> </v>
      </c>
      <c r="Q241" s="57" t="str">
        <f t="shared" si="84"/>
        <v/>
      </c>
      <c r="S241" s="12">
        <f t="shared" si="71"/>
        <v>-18</v>
      </c>
      <c r="T241" s="18">
        <f t="shared" si="72"/>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3"/>
        <v>1</v>
      </c>
      <c r="Z241" s="12">
        <f t="shared" si="74"/>
        <v>1</v>
      </c>
      <c r="AA241" s="12">
        <f t="shared" si="75"/>
        <v>1</v>
      </c>
      <c r="AB241" s="12">
        <f t="shared" si="76"/>
        <v>1</v>
      </c>
      <c r="AD241" s="12">
        <f t="shared" si="77"/>
        <v>-18</v>
      </c>
      <c r="AE241" s="18">
        <f t="shared" si="78"/>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79"/>
        <v>1</v>
      </c>
      <c r="AK241" s="12">
        <f t="shared" si="80"/>
        <v>1</v>
      </c>
      <c r="AL241" s="12">
        <f t="shared" si="81"/>
        <v>1</v>
      </c>
      <c r="AM241" s="12">
        <f t="shared" si="82"/>
        <v>1</v>
      </c>
    </row>
    <row r="242" spans="1:39" ht="12" customHeight="1" x14ac:dyDescent="0.15">
      <c r="A242" s="5">
        <f t="shared" si="67"/>
        <v>0</v>
      </c>
      <c r="B242" s="5">
        <f t="shared" si="68"/>
        <v>0</v>
      </c>
      <c r="C242" s="14">
        <f t="shared" si="85"/>
        <v>-19</v>
      </c>
      <c r="F242" s="253">
        <f>VLOOKUP(C242,Blad1!$A:$F,6,0)</f>
        <v>0</v>
      </c>
      <c r="H242" s="4" t="str">
        <f>IF(G242="I",$K242,IF(G242="II",$K242-SUM(H$8:H241),IF(G242="III",$K242-SUM(H$8:H241),IF(G242="IV",$K242-SUM(H$8:H241),IF(G242="V",1-SUM(H$8:H241)," ")))))</f>
        <v xml:space="preserve"> </v>
      </c>
      <c r="I242" s="54"/>
      <c r="K242" s="1">
        <f>IF(C$4=0,0,(SUM(D$8:D242)/C$4))</f>
        <v>0</v>
      </c>
      <c r="L242" s="9" t="str">
        <f t="shared" si="69"/>
        <v xml:space="preserve"> </v>
      </c>
      <c r="N242" s="1" t="str">
        <f t="shared" si="70"/>
        <v xml:space="preserve"> </v>
      </c>
      <c r="P242" s="3" t="str">
        <f>IF(O242="Plus",$K242,IF(O242="Basis",$K242-SUM(P$8:P241),IF(O242="Breedte",$K242-SUM(P$8:P241),IF(O241="Breedte",1-SUM(P$8:P241)," "))))</f>
        <v xml:space="preserve"> </v>
      </c>
      <c r="Q242" s="57" t="str">
        <f t="shared" si="84"/>
        <v/>
      </c>
      <c r="S242" s="12">
        <f t="shared" si="71"/>
        <v>-19</v>
      </c>
      <c r="T242" s="18">
        <f t="shared" si="72"/>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3"/>
        <v>1</v>
      </c>
      <c r="Z242" s="12">
        <f t="shared" si="74"/>
        <v>1</v>
      </c>
      <c r="AA242" s="12">
        <f t="shared" si="75"/>
        <v>1</v>
      </c>
      <c r="AB242" s="12">
        <f t="shared" si="76"/>
        <v>1</v>
      </c>
      <c r="AD242" s="12">
        <f t="shared" si="77"/>
        <v>-19</v>
      </c>
      <c r="AE242" s="18">
        <f t="shared" si="78"/>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79"/>
        <v>1</v>
      </c>
      <c r="AK242" s="12">
        <f t="shared" si="80"/>
        <v>1</v>
      </c>
      <c r="AL242" s="12">
        <f t="shared" si="81"/>
        <v>1</v>
      </c>
      <c r="AM242" s="12">
        <f t="shared" si="82"/>
        <v>1</v>
      </c>
    </row>
    <row r="243" spans="1:39" ht="12" customHeight="1" x14ac:dyDescent="0.15">
      <c r="A243" s="5">
        <f t="shared" si="67"/>
        <v>0</v>
      </c>
      <c r="B243" s="5">
        <f t="shared" si="68"/>
        <v>0</v>
      </c>
      <c r="C243" s="14">
        <f t="shared" si="85"/>
        <v>-20</v>
      </c>
      <c r="F243" s="253">
        <f>VLOOKUP(C243,Blad1!$A:$F,6,0)</f>
        <v>0</v>
      </c>
      <c r="I243" s="54"/>
      <c r="K243" s="1">
        <f>IF(C$4=0,0,(SUM(D$8:D243)/C$4))</f>
        <v>0</v>
      </c>
      <c r="N243" s="1" t="str">
        <f t="shared" si="70"/>
        <v xml:space="preserve"> </v>
      </c>
      <c r="P243" s="3" t="str">
        <f>IF(O243="Plus",$K243,IF(O243="Basis",$K243-SUM(P$8:P242),IF(O243="Breedte",$K243-SUM(P$8:P242),IF(O242="Breedte",1-SUM(P$8:P242)," "))))</f>
        <v xml:space="preserve"> </v>
      </c>
      <c r="Q243" s="57" t="str">
        <f t="shared" si="84"/>
        <v/>
      </c>
      <c r="S243" s="12">
        <f t="shared" si="71"/>
        <v>-20</v>
      </c>
      <c r="T243" s="18">
        <f t="shared" si="72"/>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3"/>
        <v>1</v>
      </c>
      <c r="Z243" s="12">
        <f t="shared" si="74"/>
        <v>1</v>
      </c>
      <c r="AA243" s="12">
        <f t="shared" si="75"/>
        <v>1</v>
      </c>
      <c r="AB243" s="12">
        <f t="shared" si="76"/>
        <v>1</v>
      </c>
      <c r="AD243" s="12">
        <f t="shared" si="77"/>
        <v>-20</v>
      </c>
      <c r="AE243" s="18">
        <f t="shared" si="78"/>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79"/>
        <v>1</v>
      </c>
      <c r="AK243" s="12">
        <f t="shared" si="80"/>
        <v>1</v>
      </c>
      <c r="AL243" s="12">
        <f t="shared" si="81"/>
        <v>1</v>
      </c>
      <c r="AM243" s="12">
        <f t="shared" si="82"/>
        <v>1</v>
      </c>
    </row>
    <row r="244" spans="1:39" ht="12" customHeight="1" x14ac:dyDescent="0.15">
      <c r="A244" s="5">
        <f t="shared" si="67"/>
        <v>0</v>
      </c>
      <c r="B244" s="5">
        <f t="shared" si="68"/>
        <v>0</v>
      </c>
      <c r="C244" s="14">
        <f t="shared" si="85"/>
        <v>-21</v>
      </c>
      <c r="F244" s="253">
        <f>VLOOKUP(C244,Blad1!$A:$F,6,0)</f>
        <v>0</v>
      </c>
      <c r="I244" s="54"/>
      <c r="K244" s="1">
        <f>IF(C$4=0,0,(SUM(D$8:D244)/C$4))</f>
        <v>0</v>
      </c>
      <c r="N244" s="1" t="str">
        <f t="shared" si="70"/>
        <v xml:space="preserve"> </v>
      </c>
      <c r="P244" s="3" t="str">
        <f>IF(O244="Plus",$K244,IF(O244="Basis",$K244-SUM(P$8:P243),IF(O244="Breedte",$K244-SUM(P$8:P243),IF(O243="Breedte",1-SUM(P$8:P243)," "))))</f>
        <v xml:space="preserve"> </v>
      </c>
      <c r="Q244" s="57" t="str">
        <f t="shared" si="84"/>
        <v/>
      </c>
      <c r="S244" s="12">
        <f t="shared" si="71"/>
        <v>-21</v>
      </c>
      <c r="T244" s="18">
        <f t="shared" si="72"/>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3"/>
        <v>1</v>
      </c>
      <c r="Z244" s="12">
        <f t="shared" si="74"/>
        <v>1</v>
      </c>
      <c r="AA244" s="12">
        <f t="shared" si="75"/>
        <v>1</v>
      </c>
      <c r="AB244" s="12">
        <f t="shared" si="76"/>
        <v>1</v>
      </c>
      <c r="AD244" s="12">
        <f t="shared" si="77"/>
        <v>-21</v>
      </c>
      <c r="AE244" s="18">
        <f t="shared" si="78"/>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79"/>
        <v>1</v>
      </c>
      <c r="AK244" s="12">
        <f t="shared" si="80"/>
        <v>1</v>
      </c>
      <c r="AL244" s="12">
        <f t="shared" si="81"/>
        <v>1</v>
      </c>
      <c r="AM244" s="12">
        <f t="shared" si="82"/>
        <v>1</v>
      </c>
    </row>
    <row r="245" spans="1:39" ht="12" customHeight="1" x14ac:dyDescent="0.15">
      <c r="A245" s="5">
        <f t="shared" si="67"/>
        <v>0</v>
      </c>
      <c r="B245" s="5">
        <f t="shared" si="68"/>
        <v>0</v>
      </c>
      <c r="C245" s="14">
        <f t="shared" si="85"/>
        <v>-22</v>
      </c>
      <c r="F245" s="253">
        <f>VLOOKUP(C245,Blad1!$A:$F,6,0)</f>
        <v>0</v>
      </c>
      <c r="I245" s="54"/>
      <c r="K245" s="1">
        <f>IF(C$4=0,0,(SUM(D$8:D245)/C$4))</f>
        <v>0</v>
      </c>
      <c r="N245" s="1" t="str">
        <f t="shared" si="70"/>
        <v xml:space="preserve"> </v>
      </c>
      <c r="P245" s="3" t="str">
        <f>IF(O245="Plus",$K245,IF(O245="Basis",$K245-SUM(P$8:P244),IF(O245="Breedte",$K245-SUM(P$8:P244),IF(O244="Breedte",1-SUM(P$8:P244)," "))))</f>
        <v xml:space="preserve"> </v>
      </c>
      <c r="Q245" s="57" t="str">
        <f t="shared" si="84"/>
        <v/>
      </c>
      <c r="S245" s="12">
        <f t="shared" si="71"/>
        <v>-22</v>
      </c>
      <c r="T245" s="18">
        <f t="shared" si="72"/>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3"/>
        <v>1</v>
      </c>
      <c r="Z245" s="12">
        <f t="shared" si="74"/>
        <v>1</v>
      </c>
      <c r="AA245" s="12">
        <f t="shared" si="75"/>
        <v>1</v>
      </c>
      <c r="AB245" s="12">
        <f t="shared" si="76"/>
        <v>1</v>
      </c>
      <c r="AD245" s="12">
        <f t="shared" si="77"/>
        <v>-22</v>
      </c>
      <c r="AE245" s="18">
        <f t="shared" si="78"/>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79"/>
        <v>1</v>
      </c>
      <c r="AK245" s="12">
        <f t="shared" si="80"/>
        <v>1</v>
      </c>
      <c r="AL245" s="12">
        <f t="shared" si="81"/>
        <v>1</v>
      </c>
      <c r="AM245" s="12">
        <f t="shared" si="82"/>
        <v>1</v>
      </c>
    </row>
    <row r="246" spans="1:39" ht="12" customHeight="1" x14ac:dyDescent="0.15">
      <c r="A246" s="5">
        <f t="shared" si="67"/>
        <v>0</v>
      </c>
      <c r="B246" s="5">
        <f t="shared" si="68"/>
        <v>0</v>
      </c>
      <c r="C246" s="14">
        <f t="shared" si="85"/>
        <v>-23</v>
      </c>
      <c r="F246" s="253">
        <f>VLOOKUP(C246,Blad1!$A:$F,6,0)</f>
        <v>0</v>
      </c>
      <c r="I246" s="54"/>
      <c r="K246" s="1">
        <f>IF(C$4=0,0,(SUM(D$8:D246)/C$4))</f>
        <v>0</v>
      </c>
      <c r="N246" s="1" t="str">
        <f t="shared" si="70"/>
        <v xml:space="preserve"> </v>
      </c>
      <c r="P246" s="3" t="str">
        <f>IF(O246="Plus",$K246,IF(O246="Basis",$K246-SUM(P$8:P245),IF(O246="Breedte",$K246-SUM(P$8:P245),IF(O245="Breedte",1-SUM(P$8:P245)," "))))</f>
        <v xml:space="preserve"> </v>
      </c>
      <c r="Q246" s="57" t="str">
        <f t="shared" si="84"/>
        <v/>
      </c>
      <c r="S246" s="12">
        <f t="shared" si="71"/>
        <v>-23</v>
      </c>
      <c r="T246" s="18">
        <f t="shared" si="72"/>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3"/>
        <v>1</v>
      </c>
      <c r="Z246" s="12">
        <f t="shared" si="74"/>
        <v>1</v>
      </c>
      <c r="AA246" s="12">
        <f t="shared" si="75"/>
        <v>1</v>
      </c>
      <c r="AB246" s="12">
        <f t="shared" si="76"/>
        <v>1</v>
      </c>
      <c r="AD246" s="12">
        <f t="shared" si="77"/>
        <v>-23</v>
      </c>
      <c r="AE246" s="18">
        <f t="shared" si="78"/>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79"/>
        <v>1</v>
      </c>
      <c r="AK246" s="12">
        <f t="shared" si="80"/>
        <v>1</v>
      </c>
      <c r="AL246" s="12">
        <f t="shared" si="81"/>
        <v>1</v>
      </c>
      <c r="AM246" s="12">
        <f t="shared" si="82"/>
        <v>1</v>
      </c>
    </row>
    <row r="247" spans="1:39" ht="12" customHeight="1" x14ac:dyDescent="0.15">
      <c r="A247" s="5">
        <f t="shared" si="67"/>
        <v>0</v>
      </c>
      <c r="B247" s="5">
        <f t="shared" si="68"/>
        <v>0</v>
      </c>
      <c r="C247" s="14">
        <f t="shared" si="85"/>
        <v>-24</v>
      </c>
      <c r="F247" s="253">
        <f>VLOOKUP(C247,Blad1!$A:$F,6,0)</f>
        <v>0</v>
      </c>
      <c r="I247" s="54"/>
      <c r="K247" s="1">
        <f>IF(C$4=0,0,(SUM(D$8:D247)/C$4))</f>
        <v>0</v>
      </c>
      <c r="N247" s="1" t="str">
        <f t="shared" si="70"/>
        <v xml:space="preserve"> </v>
      </c>
      <c r="P247" s="3" t="str">
        <f>IF(O247="Plus",$K247,IF(O247="Basis",$K247-SUM(P$8:P246),IF(O247="Breedte",$K247-SUM(P$8:P246),IF(O246="Breedte",1-SUM(P$8:P246)," "))))</f>
        <v xml:space="preserve"> </v>
      </c>
      <c r="Q247" s="57" t="str">
        <f t="shared" si="84"/>
        <v/>
      </c>
      <c r="S247" s="12">
        <f t="shared" si="71"/>
        <v>-24</v>
      </c>
      <c r="T247" s="18">
        <f t="shared" si="72"/>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3"/>
        <v>1</v>
      </c>
      <c r="Z247" s="12">
        <f t="shared" si="74"/>
        <v>1</v>
      </c>
      <c r="AA247" s="12">
        <f t="shared" si="75"/>
        <v>1</v>
      </c>
      <c r="AB247" s="12">
        <f t="shared" si="76"/>
        <v>1</v>
      </c>
      <c r="AD247" s="12">
        <f t="shared" si="77"/>
        <v>-24</v>
      </c>
      <c r="AE247" s="18">
        <f t="shared" si="78"/>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79"/>
        <v>1</v>
      </c>
      <c r="AK247" s="12">
        <f t="shared" si="80"/>
        <v>1</v>
      </c>
      <c r="AL247" s="12">
        <f t="shared" si="81"/>
        <v>1</v>
      </c>
      <c r="AM247" s="12">
        <f t="shared" si="82"/>
        <v>1</v>
      </c>
    </row>
    <row r="248" spans="1:39" ht="12" customHeight="1" x14ac:dyDescent="0.15">
      <c r="A248" s="5">
        <f t="shared" si="67"/>
        <v>0</v>
      </c>
      <c r="B248" s="5">
        <f t="shared" si="68"/>
        <v>0</v>
      </c>
      <c r="C248" s="14">
        <f t="shared" si="85"/>
        <v>-25</v>
      </c>
      <c r="F248" s="253">
        <f>VLOOKUP(C248,Blad1!$A:$F,6,0)</f>
        <v>0</v>
      </c>
      <c r="I248" s="54"/>
      <c r="K248" s="1">
        <f>IF(C$4=0,0,(SUM(D$8:D248)/C$4))</f>
        <v>0</v>
      </c>
      <c r="N248" s="1" t="str">
        <f t="shared" si="70"/>
        <v xml:space="preserve"> </v>
      </c>
      <c r="P248" s="3" t="str">
        <f>IF(O248="Plus",$K248,IF(O248="Basis",$K248-SUM(P$8:P247),IF(O248="Breedte",$K248-SUM(P$8:P247),IF(O247="Breedte",1-SUM(P$8:P247)," "))))</f>
        <v xml:space="preserve"> </v>
      </c>
      <c r="Q248" s="57" t="str">
        <f t="shared" si="84"/>
        <v/>
      </c>
      <c r="S248" s="12">
        <f t="shared" si="71"/>
        <v>-25</v>
      </c>
      <c r="T248" s="18">
        <f t="shared" si="72"/>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3"/>
        <v>1</v>
      </c>
      <c r="Z248" s="12">
        <f t="shared" si="74"/>
        <v>1</v>
      </c>
      <c r="AA248" s="12">
        <f t="shared" si="75"/>
        <v>1</v>
      </c>
      <c r="AB248" s="12">
        <f t="shared" si="76"/>
        <v>1</v>
      </c>
      <c r="AD248" s="12">
        <f t="shared" si="77"/>
        <v>-25</v>
      </c>
      <c r="AE248" s="18">
        <f t="shared" si="78"/>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79"/>
        <v>1</v>
      </c>
      <c r="AK248" s="12">
        <f t="shared" si="80"/>
        <v>1</v>
      </c>
      <c r="AL248" s="12">
        <f t="shared" si="81"/>
        <v>1</v>
      </c>
      <c r="AM248" s="12">
        <f t="shared" si="82"/>
        <v>1</v>
      </c>
    </row>
    <row r="249" spans="1:39" ht="12" customHeight="1" x14ac:dyDescent="0.15">
      <c r="A249" s="5">
        <f t="shared" si="67"/>
        <v>0</v>
      </c>
      <c r="B249" s="5">
        <f t="shared" si="68"/>
        <v>0</v>
      </c>
      <c r="C249" s="14">
        <f t="shared" si="85"/>
        <v>-26</v>
      </c>
      <c r="F249" s="253">
        <f>VLOOKUP(C249,Blad1!$A:$F,6,0)</f>
        <v>0</v>
      </c>
      <c r="I249" s="54"/>
      <c r="K249" s="1">
        <f>IF(C$4=0,0,(SUM(D$8:D249)/C$4))</f>
        <v>0</v>
      </c>
      <c r="N249" s="1" t="str">
        <f t="shared" si="70"/>
        <v xml:space="preserve"> </v>
      </c>
      <c r="P249" s="3" t="str">
        <f>IF(O249="Plus",$K249,IF(O249="Basis",$K249-SUM(P$8:P248),IF(O249="Breedte",$K249-SUM(P$8:P248),IF(O248="Breedte",1-SUM(P$8:P248)," "))))</f>
        <v xml:space="preserve"> </v>
      </c>
      <c r="Q249" s="57" t="str">
        <f t="shared" si="84"/>
        <v/>
      </c>
      <c r="S249" s="12">
        <f t="shared" si="71"/>
        <v>-26</v>
      </c>
      <c r="T249" s="18">
        <f t="shared" si="72"/>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3"/>
        <v>1</v>
      </c>
      <c r="Z249" s="12">
        <f t="shared" si="74"/>
        <v>1</v>
      </c>
      <c r="AA249" s="12">
        <f t="shared" si="75"/>
        <v>1</v>
      </c>
      <c r="AB249" s="12">
        <f t="shared" si="76"/>
        <v>1</v>
      </c>
      <c r="AD249" s="12">
        <f t="shared" si="77"/>
        <v>-26</v>
      </c>
      <c r="AE249" s="18">
        <f t="shared" si="78"/>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79"/>
        <v>1</v>
      </c>
      <c r="AK249" s="12">
        <f t="shared" si="80"/>
        <v>1</v>
      </c>
      <c r="AL249" s="12">
        <f t="shared" si="81"/>
        <v>1</v>
      </c>
      <c r="AM249" s="12">
        <f t="shared" si="82"/>
        <v>1</v>
      </c>
    </row>
    <row r="250" spans="1:39" ht="12" customHeight="1" x14ac:dyDescent="0.15">
      <c r="A250" s="5">
        <f t="shared" si="67"/>
        <v>0</v>
      </c>
      <c r="B250" s="5">
        <f t="shared" si="68"/>
        <v>0</v>
      </c>
      <c r="C250" s="14">
        <f t="shared" si="85"/>
        <v>-27</v>
      </c>
      <c r="F250" s="253">
        <f>VLOOKUP(C250,Blad1!$A:$F,6,0)</f>
        <v>0</v>
      </c>
      <c r="I250" s="54"/>
      <c r="K250" s="1">
        <f>IF(C$4=0,0,(SUM(D$8:D250)/C$4))</f>
        <v>0</v>
      </c>
      <c r="N250" s="1" t="str">
        <f t="shared" si="70"/>
        <v xml:space="preserve"> </v>
      </c>
      <c r="P250" s="3" t="str">
        <f>IF(O250="Plus",$K250,IF(O250="Basis",$K250-SUM(P$8:P249),IF(O250="Breedte",$K250-SUM(P$8:P249),IF(O249="Breedte",1-SUM(P$8:P249)," "))))</f>
        <v xml:space="preserve"> </v>
      </c>
      <c r="Q250" s="57" t="str">
        <f t="shared" si="84"/>
        <v/>
      </c>
      <c r="S250" s="12">
        <f t="shared" si="71"/>
        <v>-27</v>
      </c>
      <c r="T250" s="18">
        <f t="shared" si="72"/>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3"/>
        <v>1</v>
      </c>
      <c r="Z250" s="12">
        <f t="shared" si="74"/>
        <v>1</v>
      </c>
      <c r="AA250" s="12">
        <f t="shared" si="75"/>
        <v>1</v>
      </c>
      <c r="AB250" s="12">
        <f t="shared" si="76"/>
        <v>1</v>
      </c>
      <c r="AD250" s="12">
        <f t="shared" si="77"/>
        <v>-27</v>
      </c>
      <c r="AE250" s="18">
        <f t="shared" si="78"/>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79"/>
        <v>1</v>
      </c>
      <c r="AK250" s="12">
        <f t="shared" si="80"/>
        <v>1</v>
      </c>
      <c r="AL250" s="12">
        <f t="shared" si="81"/>
        <v>1</v>
      </c>
      <c r="AM250" s="12">
        <f t="shared" si="82"/>
        <v>1</v>
      </c>
    </row>
    <row r="251" spans="1:39" ht="12" customHeight="1" x14ac:dyDescent="0.15">
      <c r="A251" s="5">
        <f t="shared" ref="A251:A267" si="86">IF(I251="A",25,IF(I251="B",50,IF(I251="C",75,IF(I251="D",90,IF(I251="E",100,0)))))</f>
        <v>0</v>
      </c>
      <c r="B251" s="5">
        <f t="shared" ref="B251:B272" si="87">IF(G251="I",20,IF(G251="II",40,IF(G251="III",60,IF(G251="IV",80,IF(G251="V",100,0)))))</f>
        <v>0</v>
      </c>
      <c r="C251" s="14">
        <f t="shared" si="85"/>
        <v>-28</v>
      </c>
      <c r="F251" s="253">
        <f>VLOOKUP(C251,Blad1!$A:$F,6,0)</f>
        <v>0</v>
      </c>
      <c r="I251" s="54"/>
      <c r="K251" s="1">
        <f>IF(C$4=0,0,(SUM(D$8:D251)/C$4))</f>
        <v>0</v>
      </c>
      <c r="N251" s="1" t="str">
        <f t="shared" si="70"/>
        <v xml:space="preserve"> </v>
      </c>
      <c r="P251" s="3" t="str">
        <f>IF(O251="Plus",$K251,IF(O251="Basis",$K251-SUM(P$8:P250),IF(O251="Breedte",$K251-SUM(P$8:P250),IF(O250="Breedte",1-SUM(P$8:P250)," "))))</f>
        <v xml:space="preserve"> </v>
      </c>
      <c r="Q251" s="57" t="str">
        <f t="shared" si="84"/>
        <v/>
      </c>
      <c r="S251" s="12">
        <f t="shared" si="71"/>
        <v>-28</v>
      </c>
      <c r="T251" s="18">
        <f t="shared" si="72"/>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3"/>
        <v>1</v>
      </c>
      <c r="Z251" s="12">
        <f t="shared" si="74"/>
        <v>1</v>
      </c>
      <c r="AA251" s="12">
        <f t="shared" si="75"/>
        <v>1</v>
      </c>
      <c r="AB251" s="12">
        <f t="shared" si="76"/>
        <v>1</v>
      </c>
      <c r="AD251" s="12">
        <f t="shared" si="77"/>
        <v>-28</v>
      </c>
      <c r="AE251" s="18">
        <f t="shared" si="78"/>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79"/>
        <v>1</v>
      </c>
      <c r="AK251" s="12">
        <f t="shared" si="80"/>
        <v>1</v>
      </c>
      <c r="AL251" s="12">
        <f t="shared" si="81"/>
        <v>1</v>
      </c>
      <c r="AM251" s="12">
        <f t="shared" si="82"/>
        <v>1</v>
      </c>
    </row>
    <row r="252" spans="1:39" ht="12" customHeight="1" x14ac:dyDescent="0.15">
      <c r="A252" s="5">
        <f t="shared" si="86"/>
        <v>0</v>
      </c>
      <c r="B252" s="5">
        <f t="shared" si="87"/>
        <v>0</v>
      </c>
      <c r="C252" s="14">
        <f t="shared" si="85"/>
        <v>-29</v>
      </c>
      <c r="F252" s="253">
        <f>VLOOKUP(C252,Blad1!$A:$F,6,0)</f>
        <v>0</v>
      </c>
      <c r="I252" s="54"/>
      <c r="K252" s="1">
        <f>IF(C$4=0,0,(SUM(D$8:D252)/C$4))</f>
        <v>0</v>
      </c>
      <c r="N252" s="1" t="str">
        <f t="shared" si="70"/>
        <v xml:space="preserve"> </v>
      </c>
      <c r="P252" s="3" t="str">
        <f>IF(O252="Plus",$K252,IF(O252="Basis",$K252-SUM(P$8:P251),IF(O252="Breedte",$K252-SUM(P$8:P251),IF(O251="Breedte",1-SUM(P$8:P251)," "))))</f>
        <v xml:space="preserve"> </v>
      </c>
      <c r="Q252" s="57" t="str">
        <f t="shared" si="84"/>
        <v/>
      </c>
      <c r="S252" s="12">
        <f t="shared" si="71"/>
        <v>-29</v>
      </c>
      <c r="T252" s="18">
        <f t="shared" si="72"/>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3"/>
        <v>1</v>
      </c>
      <c r="Z252" s="12">
        <f t="shared" si="74"/>
        <v>1</v>
      </c>
      <c r="AA252" s="12">
        <f t="shared" si="75"/>
        <v>1</v>
      </c>
      <c r="AB252" s="12">
        <f t="shared" si="76"/>
        <v>1</v>
      </c>
      <c r="AD252" s="12">
        <f t="shared" si="77"/>
        <v>-29</v>
      </c>
      <c r="AE252" s="18">
        <f t="shared" si="78"/>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79"/>
        <v>1</v>
      </c>
      <c r="AK252" s="12">
        <f t="shared" si="80"/>
        <v>1</v>
      </c>
      <c r="AL252" s="12">
        <f t="shared" si="81"/>
        <v>1</v>
      </c>
      <c r="AM252" s="12">
        <f t="shared" si="82"/>
        <v>1</v>
      </c>
    </row>
    <row r="253" spans="1:39" ht="12" customHeight="1" x14ac:dyDescent="0.15">
      <c r="A253" s="5">
        <f t="shared" si="86"/>
        <v>0</v>
      </c>
      <c r="B253" s="5">
        <f t="shared" si="87"/>
        <v>0</v>
      </c>
      <c r="C253" s="14">
        <f t="shared" si="85"/>
        <v>-30</v>
      </c>
      <c r="F253" s="253">
        <f>VLOOKUP(C253,Blad1!$A:$F,6,0)</f>
        <v>0</v>
      </c>
      <c r="I253" s="54"/>
      <c r="K253" s="1">
        <f>IF(C$4=0,0,(SUM(D$8:D253)/C$4))</f>
        <v>0</v>
      </c>
      <c r="N253" s="1" t="str">
        <f t="shared" si="70"/>
        <v xml:space="preserve"> </v>
      </c>
      <c r="P253" s="3" t="str">
        <f>IF(O253="Plus",$K253,IF(O253="Basis",$K253-SUM(P$8:P252),IF(O253="Breedte",$K253-SUM(P$8:P252),IF(O252="Breedte",1-SUM(P$8:P252)," "))))</f>
        <v xml:space="preserve"> </v>
      </c>
      <c r="Q253" s="57" t="str">
        <f t="shared" si="84"/>
        <v/>
      </c>
      <c r="S253" s="12">
        <f t="shared" si="71"/>
        <v>-30</v>
      </c>
      <c r="T253" s="18">
        <f t="shared" si="72"/>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3"/>
        <v>1</v>
      </c>
      <c r="Z253" s="12">
        <f t="shared" si="74"/>
        <v>1</v>
      </c>
      <c r="AA253" s="12">
        <f t="shared" si="75"/>
        <v>1</v>
      </c>
      <c r="AB253" s="12">
        <f t="shared" si="76"/>
        <v>1</v>
      </c>
      <c r="AD253" s="12">
        <f t="shared" si="77"/>
        <v>-30</v>
      </c>
      <c r="AE253" s="18">
        <f t="shared" si="78"/>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79"/>
        <v>1</v>
      </c>
      <c r="AK253" s="12">
        <f t="shared" si="80"/>
        <v>1</v>
      </c>
      <c r="AL253" s="12">
        <f t="shared" si="81"/>
        <v>1</v>
      </c>
      <c r="AM253" s="12">
        <f t="shared" si="82"/>
        <v>1</v>
      </c>
    </row>
    <row r="254" spans="1:39" ht="12" customHeight="1" x14ac:dyDescent="0.15">
      <c r="A254" s="5">
        <f t="shared" si="86"/>
        <v>0</v>
      </c>
      <c r="B254" s="5">
        <f t="shared" si="87"/>
        <v>0</v>
      </c>
      <c r="C254" s="14">
        <f t="shared" si="85"/>
        <v>-31</v>
      </c>
      <c r="F254" s="253">
        <f>VLOOKUP(C254,Blad1!$A:$F,6,0)</f>
        <v>0</v>
      </c>
      <c r="I254" s="54"/>
      <c r="K254" s="1">
        <f>IF(C$4=0,0,(SUM(D$8:D254)/C$4))</f>
        <v>0</v>
      </c>
      <c r="N254" s="1" t="str">
        <f t="shared" si="70"/>
        <v xml:space="preserve"> </v>
      </c>
      <c r="P254" s="3" t="str">
        <f>IF(O254="Plus",$K254,IF(O254="Basis",$K254-SUM(P$8:P253),IF(O254="Breedte",$K254-SUM(P$8:P253),IF(O253="Breedte",1-SUM(P$8:P253)," "))))</f>
        <v xml:space="preserve"> </v>
      </c>
      <c r="Q254" s="57" t="str">
        <f t="shared" si="84"/>
        <v/>
      </c>
      <c r="S254" s="12">
        <f t="shared" si="71"/>
        <v>-31</v>
      </c>
      <c r="T254" s="18">
        <f t="shared" si="72"/>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3"/>
        <v>1</v>
      </c>
      <c r="Z254" s="12">
        <f t="shared" si="74"/>
        <v>1</v>
      </c>
      <c r="AA254" s="12">
        <f t="shared" si="75"/>
        <v>1</v>
      </c>
      <c r="AB254" s="12">
        <f t="shared" si="76"/>
        <v>1</v>
      </c>
      <c r="AD254" s="12">
        <f t="shared" si="77"/>
        <v>-31</v>
      </c>
      <c r="AE254" s="18">
        <f t="shared" si="78"/>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79"/>
        <v>1</v>
      </c>
      <c r="AK254" s="12">
        <f t="shared" si="80"/>
        <v>1</v>
      </c>
      <c r="AL254" s="12">
        <f t="shared" si="81"/>
        <v>1</v>
      </c>
      <c r="AM254" s="12">
        <f t="shared" si="82"/>
        <v>1</v>
      </c>
    </row>
    <row r="255" spans="1:39" ht="12" customHeight="1" x14ac:dyDescent="0.15">
      <c r="A255" s="5">
        <f t="shared" si="86"/>
        <v>0</v>
      </c>
      <c r="B255" s="5">
        <f t="shared" si="87"/>
        <v>0</v>
      </c>
      <c r="C255" s="14">
        <f t="shared" si="85"/>
        <v>-32</v>
      </c>
      <c r="F255" s="253">
        <f>VLOOKUP(C255,Blad1!$A:$F,6,0)</f>
        <v>0</v>
      </c>
      <c r="I255" s="54"/>
      <c r="K255" s="1">
        <f>IF(C$4=0,0,(SUM(D$8:D255)/C$4))</f>
        <v>0</v>
      </c>
      <c r="N255" s="1" t="str">
        <f t="shared" si="70"/>
        <v xml:space="preserve"> </v>
      </c>
      <c r="P255" s="3" t="str">
        <f>IF(O255="Plus",$K255,IF(O255="Basis",$K255-SUM(P$8:P254),IF(O255="Breedte",$K255-SUM(P$8:P254),IF(O254="Breedte",1-SUM(P$8:P254)," "))))</f>
        <v xml:space="preserve"> </v>
      </c>
      <c r="Q255" s="57" t="str">
        <f t="shared" si="84"/>
        <v/>
      </c>
      <c r="S255" s="12">
        <f t="shared" si="71"/>
        <v>-32</v>
      </c>
      <c r="T255" s="18">
        <f t="shared" si="72"/>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3"/>
        <v>1</v>
      </c>
      <c r="Z255" s="12">
        <f t="shared" si="74"/>
        <v>1</v>
      </c>
      <c r="AA255" s="12">
        <f t="shared" si="75"/>
        <v>1</v>
      </c>
      <c r="AB255" s="12">
        <f t="shared" si="76"/>
        <v>1</v>
      </c>
      <c r="AD255" s="12">
        <f t="shared" si="77"/>
        <v>-32</v>
      </c>
      <c r="AE255" s="18">
        <f t="shared" si="78"/>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79"/>
        <v>1</v>
      </c>
      <c r="AK255" s="12">
        <f t="shared" si="80"/>
        <v>1</v>
      </c>
      <c r="AL255" s="12">
        <f t="shared" si="81"/>
        <v>1</v>
      </c>
      <c r="AM255" s="12">
        <f t="shared" si="82"/>
        <v>1</v>
      </c>
    </row>
    <row r="256" spans="1:39" ht="12" customHeight="1" x14ac:dyDescent="0.15">
      <c r="A256" s="5">
        <f t="shared" si="86"/>
        <v>0</v>
      </c>
      <c r="B256" s="5">
        <f t="shared" si="87"/>
        <v>0</v>
      </c>
      <c r="C256" s="14">
        <f t="shared" si="85"/>
        <v>-33</v>
      </c>
      <c r="F256" s="253">
        <f>VLOOKUP(C256,Blad1!$A:$F,6,0)</f>
        <v>0</v>
      </c>
      <c r="I256" s="54"/>
      <c r="K256" s="1">
        <f>IF(C$4=0,0,(SUM(D$8:D256)/C$4))</f>
        <v>0</v>
      </c>
      <c r="N256" s="1" t="str">
        <f t="shared" si="70"/>
        <v xml:space="preserve"> </v>
      </c>
      <c r="P256" s="3" t="str">
        <f>IF(O256="Plus",$K256,IF(O256="Basis",$K256-SUM(P$8:P255),IF(O256="Breedte",$K256-SUM(P$8:P255),IF(O255="Breedte",1-SUM(P$8:P255)," "))))</f>
        <v xml:space="preserve"> </v>
      </c>
      <c r="Q256" s="57" t="str">
        <f t="shared" si="84"/>
        <v/>
      </c>
      <c r="S256" s="12">
        <f t="shared" si="71"/>
        <v>-33</v>
      </c>
      <c r="T256" s="18">
        <f t="shared" si="72"/>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3"/>
        <v>1</v>
      </c>
      <c r="Z256" s="12">
        <f t="shared" si="74"/>
        <v>1</v>
      </c>
      <c r="AA256" s="12">
        <f t="shared" si="75"/>
        <v>1</v>
      </c>
      <c r="AB256" s="12">
        <f t="shared" si="76"/>
        <v>1</v>
      </c>
      <c r="AD256" s="12">
        <f t="shared" si="77"/>
        <v>-33</v>
      </c>
      <c r="AE256" s="18">
        <f t="shared" si="78"/>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79"/>
        <v>1</v>
      </c>
      <c r="AK256" s="12">
        <f t="shared" si="80"/>
        <v>1</v>
      </c>
      <c r="AL256" s="12">
        <f t="shared" si="81"/>
        <v>1</v>
      </c>
      <c r="AM256" s="12">
        <f t="shared" si="82"/>
        <v>1</v>
      </c>
    </row>
    <row r="257" spans="1:39" ht="12" customHeight="1" x14ac:dyDescent="0.15">
      <c r="A257" s="5">
        <f t="shared" si="86"/>
        <v>0</v>
      </c>
      <c r="B257" s="5">
        <f t="shared" si="87"/>
        <v>0</v>
      </c>
      <c r="C257" s="14">
        <f t="shared" si="85"/>
        <v>-34</v>
      </c>
      <c r="F257" s="253">
        <f>VLOOKUP(C257,Blad1!$A:$F,6,0)</f>
        <v>0</v>
      </c>
      <c r="I257" s="54"/>
      <c r="K257" s="1">
        <f>IF(C$4=0,0,(SUM(D$8:D257)/C$4))</f>
        <v>0</v>
      </c>
      <c r="N257" s="1" t="str">
        <f t="shared" si="70"/>
        <v xml:space="preserve"> </v>
      </c>
      <c r="P257" s="3" t="str">
        <f>IF(O257="Plus",$K257,IF(O257="Basis",$K257-SUM(P$8:P256),IF(O257="Breedte",$K257-SUM(P$8:P256),IF(O256="Breedte",1-SUM(P$8:P256)," "))))</f>
        <v xml:space="preserve"> </v>
      </c>
      <c r="Q257" s="57" t="str">
        <f t="shared" si="84"/>
        <v/>
      </c>
      <c r="S257" s="12">
        <f t="shared" si="71"/>
        <v>-34</v>
      </c>
      <c r="T257" s="18">
        <f t="shared" si="72"/>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3"/>
        <v>1</v>
      </c>
      <c r="Z257" s="12">
        <f t="shared" si="74"/>
        <v>1</v>
      </c>
      <c r="AA257" s="12">
        <f t="shared" si="75"/>
        <v>1</v>
      </c>
      <c r="AB257" s="12">
        <f t="shared" si="76"/>
        <v>1</v>
      </c>
      <c r="AD257" s="12">
        <f t="shared" si="77"/>
        <v>-34</v>
      </c>
      <c r="AE257" s="18">
        <f t="shared" si="78"/>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79"/>
        <v>1</v>
      </c>
      <c r="AK257" s="12">
        <f t="shared" si="80"/>
        <v>1</v>
      </c>
      <c r="AL257" s="12">
        <f t="shared" si="81"/>
        <v>1</v>
      </c>
      <c r="AM257" s="12">
        <f t="shared" si="82"/>
        <v>1</v>
      </c>
    </row>
    <row r="258" spans="1:39" ht="12" customHeight="1" x14ac:dyDescent="0.15">
      <c r="A258" s="5">
        <f t="shared" si="86"/>
        <v>0</v>
      </c>
      <c r="B258" s="5">
        <f t="shared" si="87"/>
        <v>0</v>
      </c>
      <c r="C258" s="14">
        <f t="shared" si="85"/>
        <v>-35</v>
      </c>
      <c r="F258" s="253">
        <f>VLOOKUP(C258,Blad1!$A:$F,6,0)</f>
        <v>0</v>
      </c>
      <c r="I258" s="54"/>
      <c r="K258" s="1">
        <f>IF(C$4=0,0,(SUM(D$8:D258)/C$4))</f>
        <v>0</v>
      </c>
      <c r="N258" s="1" t="str">
        <f t="shared" si="70"/>
        <v xml:space="preserve"> </v>
      </c>
      <c r="P258" s="3" t="str">
        <f>IF(O258="Plus",$K258,IF(O258="Basis",$K258-SUM(P$8:P257),IF(O258="Breedte",$K258-SUM(P$8:P257),IF(O257="Breedte",1-SUM(P$8:P257)," "))))</f>
        <v xml:space="preserve"> </v>
      </c>
      <c r="Q258" s="57" t="str">
        <f t="shared" si="84"/>
        <v/>
      </c>
      <c r="S258" s="12">
        <f t="shared" si="71"/>
        <v>-35</v>
      </c>
      <c r="T258" s="18">
        <f t="shared" si="72"/>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3"/>
        <v>1</v>
      </c>
      <c r="Z258" s="12">
        <f t="shared" si="74"/>
        <v>1</v>
      </c>
      <c r="AA258" s="12">
        <f t="shared" si="75"/>
        <v>1</v>
      </c>
      <c r="AB258" s="12">
        <f t="shared" si="76"/>
        <v>1</v>
      </c>
      <c r="AD258" s="12">
        <f t="shared" si="77"/>
        <v>-35</v>
      </c>
      <c r="AE258" s="18">
        <f t="shared" si="78"/>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79"/>
        <v>1</v>
      </c>
      <c r="AK258" s="12">
        <f t="shared" si="80"/>
        <v>1</v>
      </c>
      <c r="AL258" s="12">
        <f t="shared" si="81"/>
        <v>1</v>
      </c>
      <c r="AM258" s="12">
        <f t="shared" si="82"/>
        <v>1</v>
      </c>
    </row>
    <row r="259" spans="1:39" ht="12" customHeight="1" x14ac:dyDescent="0.15">
      <c r="A259" s="5">
        <f t="shared" si="86"/>
        <v>0</v>
      </c>
      <c r="B259" s="5">
        <f t="shared" si="87"/>
        <v>0</v>
      </c>
      <c r="C259" s="14">
        <f t="shared" si="85"/>
        <v>-36</v>
      </c>
      <c r="F259" s="253">
        <f>VLOOKUP(C259,Blad1!$A:$F,6,0)</f>
        <v>0</v>
      </c>
      <c r="I259" s="54"/>
      <c r="K259" s="1">
        <f>IF(C$4=0,0,(SUM(D$8:D259)/C$4))</f>
        <v>0</v>
      </c>
      <c r="N259" s="1" t="str">
        <f t="shared" si="70"/>
        <v xml:space="preserve"> </v>
      </c>
      <c r="P259" s="3" t="str">
        <f>IF(O259="Plus",$K259,IF(O259="Basis",$K259-SUM(P$8:P258),IF(O259="Breedte",$K259-SUM(P$8:P258),IF(O258="Breedte",1-SUM(P$8:P258)," "))))</f>
        <v xml:space="preserve"> </v>
      </c>
      <c r="Q259" s="57" t="str">
        <f t="shared" si="84"/>
        <v/>
      </c>
      <c r="S259" s="12">
        <f t="shared" si="71"/>
        <v>-36</v>
      </c>
      <c r="T259" s="18">
        <f t="shared" si="72"/>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3"/>
        <v>1</v>
      </c>
      <c r="Z259" s="12">
        <f t="shared" si="74"/>
        <v>1</v>
      </c>
      <c r="AA259" s="12">
        <f t="shared" si="75"/>
        <v>1</v>
      </c>
      <c r="AB259" s="12">
        <f t="shared" si="76"/>
        <v>1</v>
      </c>
      <c r="AD259" s="12">
        <f t="shared" si="77"/>
        <v>-36</v>
      </c>
      <c r="AE259" s="18">
        <f t="shared" si="78"/>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79"/>
        <v>1</v>
      </c>
      <c r="AK259" s="12">
        <f t="shared" si="80"/>
        <v>1</v>
      </c>
      <c r="AL259" s="12">
        <f t="shared" si="81"/>
        <v>1</v>
      </c>
      <c r="AM259" s="12">
        <f t="shared" si="82"/>
        <v>1</v>
      </c>
    </row>
    <row r="260" spans="1:39" ht="12" customHeight="1" x14ac:dyDescent="0.15">
      <c r="A260" s="5">
        <f t="shared" si="86"/>
        <v>0</v>
      </c>
      <c r="B260" s="5">
        <f t="shared" si="87"/>
        <v>0</v>
      </c>
      <c r="C260" s="14">
        <f t="shared" si="85"/>
        <v>-37</v>
      </c>
      <c r="F260" s="253">
        <f>VLOOKUP(C260,Blad1!$A:$F,6,0)</f>
        <v>0</v>
      </c>
      <c r="I260" s="54"/>
      <c r="K260" s="1">
        <f>IF(C$4=0,0,(SUM(D$8:D260)/C$4))</f>
        <v>0</v>
      </c>
      <c r="N260" s="1" t="str">
        <f t="shared" si="70"/>
        <v xml:space="preserve"> </v>
      </c>
      <c r="P260" s="3" t="str">
        <f>IF(O260="Plus",$K260,IF(O260="Basis",$K260-SUM(P$8:P259),IF(O260="Breedte",$K260-SUM(P$8:P259),IF(O259="Breedte",1-SUM(P$8:P259)," "))))</f>
        <v xml:space="preserve"> </v>
      </c>
      <c r="Q260" s="57" t="str">
        <f t="shared" si="84"/>
        <v/>
      </c>
      <c r="S260" s="12">
        <f t="shared" si="71"/>
        <v>-37</v>
      </c>
      <c r="T260" s="18">
        <f t="shared" si="72"/>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3"/>
        <v>1</v>
      </c>
      <c r="Z260" s="12">
        <f t="shared" si="74"/>
        <v>1</v>
      </c>
      <c r="AA260" s="12">
        <f t="shared" si="75"/>
        <v>1</v>
      </c>
      <c r="AB260" s="12">
        <f t="shared" si="76"/>
        <v>1</v>
      </c>
      <c r="AD260" s="12">
        <f t="shared" si="77"/>
        <v>-37</v>
      </c>
      <c r="AE260" s="18">
        <f t="shared" si="78"/>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79"/>
        <v>1</v>
      </c>
      <c r="AK260" s="12">
        <f t="shared" si="80"/>
        <v>1</v>
      </c>
      <c r="AL260" s="12">
        <f t="shared" si="81"/>
        <v>1</v>
      </c>
      <c r="AM260" s="12">
        <f t="shared" si="82"/>
        <v>1</v>
      </c>
    </row>
    <row r="261" spans="1:39" ht="12" customHeight="1" x14ac:dyDescent="0.15">
      <c r="A261" s="5">
        <f t="shared" si="86"/>
        <v>0</v>
      </c>
      <c r="B261" s="5">
        <f t="shared" si="87"/>
        <v>0</v>
      </c>
      <c r="C261" s="14">
        <f t="shared" si="85"/>
        <v>-38</v>
      </c>
      <c r="F261" s="253">
        <f>VLOOKUP(C261,Blad1!$A:$F,6,0)</f>
        <v>0</v>
      </c>
      <c r="I261" s="54"/>
      <c r="K261" s="1">
        <f>IF(C$4=0,0,(SUM(D$8:D261)/C$4))</f>
        <v>0</v>
      </c>
      <c r="N261" s="1" t="str">
        <f t="shared" si="70"/>
        <v xml:space="preserve"> </v>
      </c>
      <c r="P261" s="3" t="str">
        <f>IF(O261="Plus",$K261,IF(O261="Basis",$K261-SUM(P$8:P260),IF(O261="Breedte",$K261-SUM(P$8:P260),IF(O260="Breedte",1-SUM(P$8:P260)," "))))</f>
        <v xml:space="preserve"> </v>
      </c>
      <c r="Q261" s="57" t="str">
        <f t="shared" si="84"/>
        <v/>
      </c>
      <c r="S261" s="12">
        <f t="shared" si="71"/>
        <v>-38</v>
      </c>
      <c r="T261" s="18">
        <f t="shared" si="72"/>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3"/>
        <v>1</v>
      </c>
      <c r="Z261" s="12">
        <f t="shared" si="74"/>
        <v>1</v>
      </c>
      <c r="AA261" s="12">
        <f t="shared" si="75"/>
        <v>1</v>
      </c>
      <c r="AB261" s="12">
        <f t="shared" si="76"/>
        <v>1</v>
      </c>
      <c r="AD261" s="12">
        <f t="shared" si="77"/>
        <v>-38</v>
      </c>
      <c r="AE261" s="18">
        <f t="shared" si="78"/>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79"/>
        <v>1</v>
      </c>
      <c r="AK261" s="12">
        <f t="shared" si="80"/>
        <v>1</v>
      </c>
      <c r="AL261" s="12">
        <f t="shared" si="81"/>
        <v>1</v>
      </c>
      <c r="AM261" s="12">
        <f t="shared" si="82"/>
        <v>1</v>
      </c>
    </row>
    <row r="262" spans="1:39" ht="12" customHeight="1" x14ac:dyDescent="0.15">
      <c r="A262" s="5">
        <f t="shared" si="86"/>
        <v>0</v>
      </c>
      <c r="B262" s="5">
        <f t="shared" si="87"/>
        <v>0</v>
      </c>
      <c r="C262" s="14">
        <f t="shared" si="85"/>
        <v>-39</v>
      </c>
      <c r="F262" s="253">
        <f>VLOOKUP(C262,Blad1!$A:$F,6,0)</f>
        <v>0</v>
      </c>
      <c r="I262" s="54"/>
      <c r="K262" s="1">
        <f>IF(C$4=0,0,(SUM(D$8:D262)/C$4))</f>
        <v>0</v>
      </c>
      <c r="N262" s="1" t="str">
        <f t="shared" si="70"/>
        <v xml:space="preserve"> </v>
      </c>
      <c r="P262" s="3" t="str">
        <f>IF(O262="Plus",$K262,IF(O262="Basis",$K262-SUM(P$8:P261),IF(O262="Breedte",$K262-SUM(P$8:P261),IF(O261="Breedte",1-SUM(P$8:P261)," "))))</f>
        <v xml:space="preserve"> </v>
      </c>
      <c r="Q262" s="57" t="str">
        <f t="shared" si="84"/>
        <v/>
      </c>
      <c r="S262" s="12">
        <f t="shared" si="71"/>
        <v>-39</v>
      </c>
      <c r="T262" s="18">
        <f t="shared" si="72"/>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3"/>
        <v>1</v>
      </c>
      <c r="Z262" s="12">
        <f t="shared" si="74"/>
        <v>1</v>
      </c>
      <c r="AA262" s="12">
        <f t="shared" si="75"/>
        <v>1</v>
      </c>
      <c r="AB262" s="12">
        <f t="shared" si="76"/>
        <v>1</v>
      </c>
      <c r="AD262" s="12">
        <f t="shared" si="77"/>
        <v>-39</v>
      </c>
      <c r="AE262" s="18">
        <f t="shared" si="78"/>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79"/>
        <v>1</v>
      </c>
      <c r="AK262" s="12">
        <f t="shared" si="80"/>
        <v>1</v>
      </c>
      <c r="AL262" s="12">
        <f t="shared" si="81"/>
        <v>1</v>
      </c>
      <c r="AM262" s="12">
        <f t="shared" si="82"/>
        <v>1</v>
      </c>
    </row>
    <row r="263" spans="1:39" ht="12" customHeight="1" x14ac:dyDescent="0.15">
      <c r="A263" s="5">
        <f t="shared" si="86"/>
        <v>0</v>
      </c>
      <c r="B263" s="5">
        <f t="shared" si="87"/>
        <v>0</v>
      </c>
      <c r="C263" s="14">
        <f t="shared" si="85"/>
        <v>-40</v>
      </c>
      <c r="F263" s="253">
        <f>VLOOKUP(C263,Blad1!$A:$F,6,0)</f>
        <v>0</v>
      </c>
      <c r="I263" s="54"/>
      <c r="K263" s="1">
        <f>IF(C$4=0,0,(SUM(D$8:D263)/C$4))</f>
        <v>0</v>
      </c>
      <c r="N263" s="1" t="str">
        <f t="shared" si="70"/>
        <v xml:space="preserve"> </v>
      </c>
      <c r="P263" s="3" t="str">
        <f>IF(O263="Plus",$K263,IF(O263="Basis",$K263-SUM(P$8:P262),IF(O263="Breedte",$K263-SUM(P$8:P262),IF(O262="Breedte",1-SUM(P$8:P262)," "))))</f>
        <v xml:space="preserve"> </v>
      </c>
      <c r="Q263" s="57" t="str">
        <f t="shared" si="84"/>
        <v/>
      </c>
      <c r="S263" s="12">
        <f t="shared" si="71"/>
        <v>-40</v>
      </c>
      <c r="T263" s="18">
        <f t="shared" si="72"/>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3"/>
        <v>1</v>
      </c>
      <c r="Z263" s="12">
        <f t="shared" si="74"/>
        <v>1</v>
      </c>
      <c r="AA263" s="12">
        <f t="shared" si="75"/>
        <v>1</v>
      </c>
      <c r="AB263" s="12">
        <f t="shared" si="76"/>
        <v>1</v>
      </c>
      <c r="AD263" s="12">
        <f t="shared" si="77"/>
        <v>-40</v>
      </c>
      <c r="AE263" s="18">
        <f t="shared" si="78"/>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79"/>
        <v>1</v>
      </c>
      <c r="AK263" s="12">
        <f t="shared" si="80"/>
        <v>1</v>
      </c>
      <c r="AL263" s="12">
        <f t="shared" si="81"/>
        <v>1</v>
      </c>
      <c r="AM263" s="12">
        <f t="shared" si="82"/>
        <v>1</v>
      </c>
    </row>
    <row r="264" spans="1:39" ht="12" customHeight="1" x14ac:dyDescent="0.15">
      <c r="A264" s="5">
        <f t="shared" si="86"/>
        <v>0</v>
      </c>
      <c r="B264" s="5">
        <f t="shared" si="87"/>
        <v>0</v>
      </c>
      <c r="C264" s="14">
        <f t="shared" si="85"/>
        <v>-41</v>
      </c>
      <c r="F264" s="253">
        <f>VLOOKUP(C264,Blad1!$A:$F,6,0)</f>
        <v>0</v>
      </c>
      <c r="I264" s="54"/>
      <c r="K264" s="1">
        <f>IF(C$4=0,0,(SUM(D$8:D264)/C$4))</f>
        <v>0</v>
      </c>
      <c r="N264" s="1" t="str">
        <f t="shared" ref="N264:N301" si="88">IF(OR(O264="Plus",O264="Basis",O264="Breedte"),K264," ")</f>
        <v xml:space="preserve"> </v>
      </c>
      <c r="P264" s="3" t="str">
        <f>IF(O264="Plus",$K264,IF(O264="Basis",$K264-SUM(P$8:P263),IF(O264="Breedte",$K264-SUM(P$8:P263),IF(O263="Breedte",1-SUM(P$8:P263)," "))))</f>
        <v xml:space="preserve"> </v>
      </c>
      <c r="Q264" s="57" t="str">
        <f t="shared" si="84"/>
        <v/>
      </c>
      <c r="S264" s="12">
        <f t="shared" ref="S264:S301" si="89">C264</f>
        <v>-41</v>
      </c>
      <c r="T264" s="18">
        <f t="shared" ref="T264:T301" si="90">K264</f>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ref="Y264:Y301" si="91">IF(D264=0,1,ABS(K264-0.2))</f>
        <v>1</v>
      </c>
      <c r="Z264" s="12">
        <f t="shared" ref="Z264:Z301" si="92">IF(D264=0,1,ABS(K264-0.5))</f>
        <v>1</v>
      </c>
      <c r="AA264" s="12">
        <f t="shared" ref="AA264:AA301" si="93">IF(D264=0,1,ABS(K264-0.8))</f>
        <v>1</v>
      </c>
      <c r="AB264" s="12">
        <f t="shared" ref="AB264:AB301" si="94">IF(D264=0,1,ABS(K264-1))</f>
        <v>1</v>
      </c>
      <c r="AD264" s="12">
        <f t="shared" ref="AD264:AD301" si="95">S264</f>
        <v>-41</v>
      </c>
      <c r="AE264" s="18">
        <f t="shared" ref="AE264:AE301" si="96">K264</f>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ref="AJ264:AJ301" si="97">IF(AE264=0,1,ABS(AH264-0.25))</f>
        <v>1</v>
      </c>
      <c r="AK264" s="12">
        <f t="shared" ref="AK264:AK301" si="98">IF(T264=0,1,ABS(W264-0.5))</f>
        <v>1</v>
      </c>
      <c r="AL264" s="12">
        <f t="shared" ref="AL264:AL301" si="99">IF(T264=0,1,ABS(W264-0.75))</f>
        <v>1</v>
      </c>
      <c r="AM264" s="12">
        <f t="shared" ref="AM264:AM301" si="100">IF(T264=0,1,ABS(W264-0.9))</f>
        <v>1</v>
      </c>
    </row>
    <row r="265" spans="1:39" ht="12" customHeight="1" x14ac:dyDescent="0.15">
      <c r="A265" s="5">
        <f t="shared" si="86"/>
        <v>0</v>
      </c>
      <c r="B265" s="5">
        <f t="shared" si="87"/>
        <v>0</v>
      </c>
      <c r="C265" s="14">
        <f t="shared" si="85"/>
        <v>-42</v>
      </c>
      <c r="F265" s="253">
        <f>VLOOKUP(C265,Blad1!$A:$F,6,0)</f>
        <v>0</v>
      </c>
      <c r="K265" s="1">
        <f>IF(C$4=0,0,(SUM(D$8:D265)/C$4))</f>
        <v>0</v>
      </c>
      <c r="N265" s="1" t="str">
        <f t="shared" si="88"/>
        <v xml:space="preserve"> </v>
      </c>
      <c r="P265" s="3" t="str">
        <f>IF(O265="Plus",$K265,IF(O265="Basis",$K265-SUM(P$8:P264),IF(O265="Breedte",$K265-SUM(P$8:P264),IF(O264="Breedte",1-SUM(P$8:P264)," "))))</f>
        <v xml:space="preserve"> </v>
      </c>
      <c r="Q265" s="57" t="str">
        <f t="shared" ref="Q265:Q275" si="101">IF(L264="plus",CONCATENATE(E265,", "),IF(L264="basis",IF(E265=0,"",CONCATENATE(E265,", ")),CONCATENATE(Q264,IF(E265=0,"",CONCATENATE(E265,", ")))))</f>
        <v/>
      </c>
      <c r="S265" s="12">
        <f t="shared" si="89"/>
        <v>-42</v>
      </c>
      <c r="T265" s="18">
        <f t="shared" si="90"/>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si="91"/>
        <v>1</v>
      </c>
      <c r="Z265" s="12">
        <f t="shared" si="92"/>
        <v>1</v>
      </c>
      <c r="AA265" s="12">
        <f t="shared" si="93"/>
        <v>1</v>
      </c>
      <c r="AB265" s="12">
        <f t="shared" si="94"/>
        <v>1</v>
      </c>
      <c r="AD265" s="12">
        <f t="shared" si="95"/>
        <v>-42</v>
      </c>
      <c r="AE265" s="18">
        <f t="shared" si="96"/>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si="97"/>
        <v>1</v>
      </c>
      <c r="AK265" s="12">
        <f t="shared" si="98"/>
        <v>1</v>
      </c>
      <c r="AL265" s="12">
        <f t="shared" si="99"/>
        <v>1</v>
      </c>
      <c r="AM265" s="12">
        <f t="shared" si="100"/>
        <v>1</v>
      </c>
    </row>
    <row r="266" spans="1:39" ht="12" customHeight="1" x14ac:dyDescent="0.15">
      <c r="A266" s="5">
        <f t="shared" si="86"/>
        <v>0</v>
      </c>
      <c r="B266" s="5">
        <f t="shared" si="87"/>
        <v>0</v>
      </c>
      <c r="C266" s="14">
        <f t="shared" ref="C266:C301" si="102">C265-1</f>
        <v>-43</v>
      </c>
      <c r="F266" s="253">
        <f>VLOOKUP(C266,Blad1!$A:$F,6,0)</f>
        <v>0</v>
      </c>
      <c r="K266" s="1">
        <f>IF(C$4=0,0,(SUM(D$8:D266)/C$4))</f>
        <v>0</v>
      </c>
      <c r="N266" s="1" t="str">
        <f t="shared" si="88"/>
        <v xml:space="preserve"> </v>
      </c>
      <c r="P266" s="3" t="str">
        <f>IF(O266="Plus",$K266,IF(O266="Basis",$K266-SUM(P$8:P265),IF(O266="Breedte",$K266-SUM(P$8:P265),IF(O265="Breedte",1-SUM(P$8:P265)," "))))</f>
        <v xml:space="preserve"> </v>
      </c>
      <c r="Q266" s="57" t="str">
        <f t="shared" si="101"/>
        <v/>
      </c>
      <c r="S266" s="12">
        <f t="shared" si="89"/>
        <v>-43</v>
      </c>
      <c r="T266" s="18">
        <f t="shared" si="90"/>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1"/>
        <v>1</v>
      </c>
      <c r="Z266" s="12">
        <f t="shared" si="92"/>
        <v>1</v>
      </c>
      <c r="AA266" s="12">
        <f t="shared" si="93"/>
        <v>1</v>
      </c>
      <c r="AB266" s="12">
        <f t="shared" si="94"/>
        <v>1</v>
      </c>
      <c r="AD266" s="12">
        <f t="shared" si="95"/>
        <v>-43</v>
      </c>
      <c r="AE266" s="18">
        <f t="shared" si="96"/>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7"/>
        <v>1</v>
      </c>
      <c r="AK266" s="12">
        <f t="shared" si="98"/>
        <v>1</v>
      </c>
      <c r="AL266" s="12">
        <f t="shared" si="99"/>
        <v>1</v>
      </c>
      <c r="AM266" s="12">
        <f t="shared" si="100"/>
        <v>1</v>
      </c>
    </row>
    <row r="267" spans="1:39" ht="12" customHeight="1" x14ac:dyDescent="0.15">
      <c r="A267" s="5">
        <f t="shared" si="86"/>
        <v>0</v>
      </c>
      <c r="B267" s="5">
        <f t="shared" si="87"/>
        <v>0</v>
      </c>
      <c r="C267" s="14">
        <f t="shared" si="102"/>
        <v>-44</v>
      </c>
      <c r="F267" s="253">
        <f>VLOOKUP(C267,Blad1!$A:$F,6,0)</f>
        <v>0</v>
      </c>
      <c r="K267" s="1">
        <f>IF(C$4=0,0,(SUM(D$8:D267)/C$4))</f>
        <v>0</v>
      </c>
      <c r="N267" s="1" t="str">
        <f t="shared" si="88"/>
        <v xml:space="preserve"> </v>
      </c>
      <c r="P267" s="3" t="str">
        <f>IF(O267="Plus",$K267,IF(O267="Basis",$K267-SUM(P$8:P266),IF(O267="Breedte",$K267-SUM(P$8:P266),IF(O266="Breedte",1-SUM(P$8:P266)," "))))</f>
        <v xml:space="preserve"> </v>
      </c>
      <c r="Q267" s="57" t="str">
        <f t="shared" si="101"/>
        <v/>
      </c>
      <c r="S267" s="12">
        <f t="shared" si="89"/>
        <v>-44</v>
      </c>
      <c r="T267" s="18">
        <f t="shared" si="90"/>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1"/>
        <v>1</v>
      </c>
      <c r="Z267" s="12">
        <f t="shared" si="92"/>
        <v>1</v>
      </c>
      <c r="AA267" s="12">
        <f t="shared" si="93"/>
        <v>1</v>
      </c>
      <c r="AB267" s="12">
        <f t="shared" si="94"/>
        <v>1</v>
      </c>
      <c r="AD267" s="12">
        <f t="shared" si="95"/>
        <v>-44</v>
      </c>
      <c r="AE267" s="18">
        <f t="shared" si="96"/>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7"/>
        <v>1</v>
      </c>
      <c r="AK267" s="12">
        <f t="shared" si="98"/>
        <v>1</v>
      </c>
      <c r="AL267" s="12">
        <f t="shared" si="99"/>
        <v>1</v>
      </c>
      <c r="AM267" s="12">
        <f t="shared" si="100"/>
        <v>1</v>
      </c>
    </row>
    <row r="268" spans="1:39" ht="12" customHeight="1" x14ac:dyDescent="0.15">
      <c r="A268" s="5">
        <f>IF(I268="A",25,IF(I268="B",50,IF(I268="C",75,IF(I268="D",90,0))))</f>
        <v>0</v>
      </c>
      <c r="B268" s="5">
        <f t="shared" si="87"/>
        <v>0</v>
      </c>
      <c r="C268" s="14">
        <f t="shared" si="102"/>
        <v>-45</v>
      </c>
      <c r="F268" s="253">
        <f>VLOOKUP(C268,Blad1!$A:$F,6,0)</f>
        <v>0</v>
      </c>
      <c r="K268" s="1">
        <f>IF(C$4=0,0,(SUM(D$8:D268)/C$4))</f>
        <v>0</v>
      </c>
      <c r="N268" s="1" t="str">
        <f t="shared" si="88"/>
        <v xml:space="preserve"> </v>
      </c>
      <c r="P268" s="3" t="str">
        <f>IF(O268="Plus",$K268,IF(O268="Basis",$K268-SUM(P$8:P267),IF(O268="Breedte",$K268-SUM(P$8:P267),IF(O267="Breedte",1-SUM(P$8:P267)," "))))</f>
        <v xml:space="preserve"> </v>
      </c>
      <c r="Q268" s="57" t="str">
        <f t="shared" si="101"/>
        <v/>
      </c>
      <c r="S268" s="12">
        <f t="shared" si="89"/>
        <v>-45</v>
      </c>
      <c r="T268" s="18">
        <f t="shared" si="90"/>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1"/>
        <v>1</v>
      </c>
      <c r="Z268" s="12">
        <f t="shared" si="92"/>
        <v>1</v>
      </c>
      <c r="AA268" s="12">
        <f t="shared" si="93"/>
        <v>1</v>
      </c>
      <c r="AB268" s="12">
        <f t="shared" si="94"/>
        <v>1</v>
      </c>
      <c r="AD268" s="12">
        <f t="shared" si="95"/>
        <v>-45</v>
      </c>
      <c r="AE268" s="18">
        <f t="shared" si="96"/>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7"/>
        <v>1</v>
      </c>
      <c r="AK268" s="12">
        <f t="shared" si="98"/>
        <v>1</v>
      </c>
      <c r="AL268" s="12">
        <f t="shared" si="99"/>
        <v>1</v>
      </c>
      <c r="AM268" s="12">
        <f t="shared" si="100"/>
        <v>1</v>
      </c>
    </row>
    <row r="269" spans="1:39" ht="12" customHeight="1" x14ac:dyDescent="0.15">
      <c r="A269" s="5">
        <f>IF(I269="A",25,IF(I269="B",50,IF(I269="C",75,IF(I269="D",90,0))))</f>
        <v>0</v>
      </c>
      <c r="B269" s="5">
        <f t="shared" si="87"/>
        <v>0</v>
      </c>
      <c r="C269" s="14">
        <f t="shared" si="102"/>
        <v>-46</v>
      </c>
      <c r="F269" s="253">
        <f>VLOOKUP(C269,Blad1!$A:$F,6,0)</f>
        <v>0</v>
      </c>
      <c r="K269" s="1">
        <f>IF(C$4=0,0,(SUM(D$8:D269)/C$4))</f>
        <v>0</v>
      </c>
      <c r="N269" s="1" t="str">
        <f t="shared" si="88"/>
        <v xml:space="preserve"> </v>
      </c>
      <c r="P269" s="3" t="str">
        <f>IF(O269="Plus",$K269,IF(O269="Basis",$K269-SUM(P$8:P268),IF(O269="Breedte",$K269-SUM(P$8:P268),IF(O268="Breedte",1-SUM(P$8:P268)," "))))</f>
        <v xml:space="preserve"> </v>
      </c>
      <c r="Q269" s="57" t="str">
        <f t="shared" si="101"/>
        <v/>
      </c>
      <c r="S269" s="12">
        <f t="shared" si="89"/>
        <v>-46</v>
      </c>
      <c r="T269" s="18">
        <f t="shared" si="90"/>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1"/>
        <v>1</v>
      </c>
      <c r="Z269" s="12">
        <f t="shared" si="92"/>
        <v>1</v>
      </c>
      <c r="AA269" s="12">
        <f t="shared" si="93"/>
        <v>1</v>
      </c>
      <c r="AB269" s="12">
        <f t="shared" si="94"/>
        <v>1</v>
      </c>
      <c r="AD269" s="12">
        <f t="shared" si="95"/>
        <v>-46</v>
      </c>
      <c r="AE269" s="18">
        <f t="shared" si="96"/>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7"/>
        <v>1</v>
      </c>
      <c r="AK269" s="12">
        <f t="shared" si="98"/>
        <v>1</v>
      </c>
      <c r="AL269" s="12">
        <f t="shared" si="99"/>
        <v>1</v>
      </c>
      <c r="AM269" s="12">
        <f t="shared" si="100"/>
        <v>1</v>
      </c>
    </row>
    <row r="270" spans="1:39" ht="12" customHeight="1" x14ac:dyDescent="0.15">
      <c r="A270" s="5">
        <f>IF(I270="A",25,IF(I270="B",50,IF(I270="C",75,IF(I270="D",90,0))))</f>
        <v>0</v>
      </c>
      <c r="B270" s="5">
        <f t="shared" si="87"/>
        <v>0</v>
      </c>
      <c r="C270" s="14">
        <f t="shared" si="102"/>
        <v>-47</v>
      </c>
      <c r="F270" s="253">
        <f>VLOOKUP(C270,Blad1!$A:$F,6,0)</f>
        <v>0</v>
      </c>
      <c r="K270" s="1">
        <f>IF(C$4=0,0,(SUM(D$8:D270)/C$4))</f>
        <v>0</v>
      </c>
      <c r="N270" s="1" t="str">
        <f t="shared" si="88"/>
        <v xml:space="preserve"> </v>
      </c>
      <c r="P270" s="3" t="str">
        <f>IF(O270="Plus",$K270,IF(O270="Basis",$K270-SUM(P$8:P269),IF(O270="Breedte",$K270-SUM(P$8:P269),IF(O269="Breedte",1-SUM(P$8:P269)," "))))</f>
        <v xml:space="preserve"> </v>
      </c>
      <c r="Q270" s="57" t="str">
        <f t="shared" si="101"/>
        <v/>
      </c>
      <c r="S270" s="12">
        <f t="shared" si="89"/>
        <v>-47</v>
      </c>
      <c r="T270" s="18">
        <f t="shared" si="90"/>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1"/>
        <v>1</v>
      </c>
      <c r="Z270" s="12">
        <f t="shared" si="92"/>
        <v>1</v>
      </c>
      <c r="AA270" s="12">
        <f t="shared" si="93"/>
        <v>1</v>
      </c>
      <c r="AB270" s="12">
        <f t="shared" si="94"/>
        <v>1</v>
      </c>
      <c r="AD270" s="12">
        <f t="shared" si="95"/>
        <v>-47</v>
      </c>
      <c r="AE270" s="18">
        <f t="shared" si="96"/>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7"/>
        <v>1</v>
      </c>
      <c r="AK270" s="12">
        <f t="shared" si="98"/>
        <v>1</v>
      </c>
      <c r="AL270" s="12">
        <f t="shared" si="99"/>
        <v>1</v>
      </c>
      <c r="AM270" s="12">
        <f t="shared" si="100"/>
        <v>1</v>
      </c>
    </row>
    <row r="271" spans="1:39" ht="12" customHeight="1" x14ac:dyDescent="0.15">
      <c r="A271" s="5">
        <f>IF(I271="A",25,IF(I271="B",50,IF(I271="C",75,IF(I271="D",90,0))))</f>
        <v>0</v>
      </c>
      <c r="B271" s="5">
        <f t="shared" si="87"/>
        <v>0</v>
      </c>
      <c r="C271" s="14">
        <f t="shared" si="102"/>
        <v>-48</v>
      </c>
      <c r="F271" s="253">
        <f>VLOOKUP(C271,Blad1!$A:$F,6,0)</f>
        <v>0</v>
      </c>
      <c r="K271" s="1">
        <f>IF(C$4=0,0,(SUM(D$8:D271)/C$4))</f>
        <v>0</v>
      </c>
      <c r="N271" s="1" t="str">
        <f t="shared" si="88"/>
        <v xml:space="preserve"> </v>
      </c>
      <c r="P271" s="3" t="str">
        <f>IF(O271="Plus",$K271,IF(O271="Basis",$K271-SUM(P$8:P270),IF(O271="Breedte",$K271-SUM(P$8:P270),IF(O270="Breedte",1-SUM(P$8:P270)," "))))</f>
        <v xml:space="preserve"> </v>
      </c>
      <c r="Q271" s="57" t="str">
        <f t="shared" si="101"/>
        <v/>
      </c>
      <c r="S271" s="12">
        <f t="shared" si="89"/>
        <v>-48</v>
      </c>
      <c r="T271" s="18">
        <f t="shared" si="90"/>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1"/>
        <v>1</v>
      </c>
      <c r="Z271" s="12">
        <f t="shared" si="92"/>
        <v>1</v>
      </c>
      <c r="AA271" s="12">
        <f t="shared" si="93"/>
        <v>1</v>
      </c>
      <c r="AB271" s="12">
        <f t="shared" si="94"/>
        <v>1</v>
      </c>
      <c r="AD271" s="12">
        <f t="shared" si="95"/>
        <v>-48</v>
      </c>
      <c r="AE271" s="18">
        <f t="shared" si="96"/>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7"/>
        <v>1</v>
      </c>
      <c r="AK271" s="12">
        <f t="shared" si="98"/>
        <v>1</v>
      </c>
      <c r="AL271" s="12">
        <f t="shared" si="99"/>
        <v>1</v>
      </c>
      <c r="AM271" s="12">
        <f t="shared" si="100"/>
        <v>1</v>
      </c>
    </row>
    <row r="272" spans="1:39" ht="12" customHeight="1" x14ac:dyDescent="0.15">
      <c r="A272" s="5">
        <f>IF(I272="A",25,IF(I272="B",50,IF(I272="C",75,IF(I272="D",90,0))))</f>
        <v>0</v>
      </c>
      <c r="B272" s="5">
        <f t="shared" si="87"/>
        <v>0</v>
      </c>
      <c r="C272" s="14">
        <f t="shared" si="102"/>
        <v>-49</v>
      </c>
      <c r="F272" s="253">
        <f>VLOOKUP(C272,Blad1!$A:$F,6,0)</f>
        <v>0</v>
      </c>
      <c r="K272" s="1">
        <f>IF(C$4=0,0,(SUM(D$8:D272)/C$4))</f>
        <v>0</v>
      </c>
      <c r="N272" s="1" t="str">
        <f t="shared" si="88"/>
        <v xml:space="preserve"> </v>
      </c>
      <c r="Q272" s="57" t="str">
        <f t="shared" si="101"/>
        <v/>
      </c>
      <c r="S272" s="12">
        <f t="shared" si="89"/>
        <v>-49</v>
      </c>
      <c r="T272" s="18">
        <f t="shared" si="90"/>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1"/>
        <v>1</v>
      </c>
      <c r="Z272" s="12">
        <f t="shared" si="92"/>
        <v>1</v>
      </c>
      <c r="AA272" s="12">
        <f t="shared" si="93"/>
        <v>1</v>
      </c>
      <c r="AB272" s="12">
        <f t="shared" si="94"/>
        <v>1</v>
      </c>
      <c r="AD272" s="12">
        <f t="shared" si="95"/>
        <v>-49</v>
      </c>
      <c r="AE272" s="18">
        <f t="shared" si="96"/>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7"/>
        <v>1</v>
      </c>
      <c r="AK272" s="12">
        <f t="shared" si="98"/>
        <v>1</v>
      </c>
      <c r="AL272" s="12">
        <f t="shared" si="99"/>
        <v>1</v>
      </c>
      <c r="AM272" s="12">
        <f t="shared" si="100"/>
        <v>1</v>
      </c>
    </row>
    <row r="273" spans="3:39" ht="12" customHeight="1" x14ac:dyDescent="0.15">
      <c r="C273" s="14">
        <f t="shared" si="102"/>
        <v>-50</v>
      </c>
      <c r="F273" s="253">
        <f>VLOOKUP(C273,Blad1!$A:$F,6,0)</f>
        <v>0</v>
      </c>
      <c r="K273" s="1">
        <f>IF(C$4=0,0,(SUM(D$8:D273)/C$4))</f>
        <v>0</v>
      </c>
      <c r="N273" s="1" t="str">
        <f t="shared" si="88"/>
        <v xml:space="preserve"> </v>
      </c>
      <c r="Q273" s="57" t="str">
        <f t="shared" si="101"/>
        <v/>
      </c>
      <c r="S273" s="12">
        <f t="shared" si="89"/>
        <v>-50</v>
      </c>
      <c r="T273" s="18">
        <f t="shared" si="90"/>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1"/>
        <v>1</v>
      </c>
      <c r="Z273" s="12">
        <f t="shared" si="92"/>
        <v>1</v>
      </c>
      <c r="AA273" s="12">
        <f t="shared" si="93"/>
        <v>1</v>
      </c>
      <c r="AB273" s="12">
        <f t="shared" si="94"/>
        <v>1</v>
      </c>
      <c r="AD273" s="12">
        <f t="shared" si="95"/>
        <v>-50</v>
      </c>
      <c r="AE273" s="18">
        <f t="shared" si="96"/>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7"/>
        <v>1</v>
      </c>
      <c r="AK273" s="12">
        <f t="shared" si="98"/>
        <v>1</v>
      </c>
      <c r="AL273" s="12">
        <f t="shared" si="99"/>
        <v>1</v>
      </c>
      <c r="AM273" s="12">
        <f t="shared" si="100"/>
        <v>1</v>
      </c>
    </row>
    <row r="274" spans="3:39" ht="12" customHeight="1" x14ac:dyDescent="0.15">
      <c r="C274" s="14">
        <f t="shared" si="102"/>
        <v>-51</v>
      </c>
      <c r="F274" s="253">
        <f>VLOOKUP(C274,Blad1!$A:$F,6,0)</f>
        <v>0</v>
      </c>
      <c r="K274" s="1">
        <f>IF(C$4=0,0,(SUM(D$8:D274)/C$4))</f>
        <v>0</v>
      </c>
      <c r="N274" s="1" t="str">
        <f t="shared" si="88"/>
        <v xml:space="preserve"> </v>
      </c>
      <c r="Q274" s="57" t="str">
        <f t="shared" si="101"/>
        <v/>
      </c>
      <c r="S274" s="12">
        <f t="shared" si="89"/>
        <v>-51</v>
      </c>
      <c r="T274" s="18">
        <f t="shared" si="90"/>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1"/>
        <v>1</v>
      </c>
      <c r="Z274" s="12">
        <f t="shared" si="92"/>
        <v>1</v>
      </c>
      <c r="AA274" s="12">
        <f t="shared" si="93"/>
        <v>1</v>
      </c>
      <c r="AB274" s="12">
        <f t="shared" si="94"/>
        <v>1</v>
      </c>
      <c r="AD274" s="12">
        <f t="shared" si="95"/>
        <v>-51</v>
      </c>
      <c r="AE274" s="18">
        <f t="shared" si="96"/>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7"/>
        <v>1</v>
      </c>
      <c r="AK274" s="12">
        <f t="shared" si="98"/>
        <v>1</v>
      </c>
      <c r="AL274" s="12">
        <f t="shared" si="99"/>
        <v>1</v>
      </c>
      <c r="AM274" s="12">
        <f t="shared" si="100"/>
        <v>1</v>
      </c>
    </row>
    <row r="275" spans="3:39" ht="12" customHeight="1" x14ac:dyDescent="0.15">
      <c r="C275" s="14">
        <f t="shared" si="102"/>
        <v>-52</v>
      </c>
      <c r="F275" s="253">
        <f>VLOOKUP(C275,Blad1!$A:$F,6,0)</f>
        <v>0</v>
      </c>
      <c r="K275" s="1">
        <f>IF(C$4=0,0,(SUM(D$8:D275)/C$4))</f>
        <v>0</v>
      </c>
      <c r="N275" s="1" t="str">
        <f t="shared" si="88"/>
        <v xml:space="preserve"> </v>
      </c>
      <c r="Q275" s="57" t="str">
        <f t="shared" si="101"/>
        <v/>
      </c>
      <c r="S275" s="12">
        <f t="shared" si="89"/>
        <v>-52</v>
      </c>
      <c r="T275" s="18">
        <f t="shared" si="90"/>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1"/>
        <v>1</v>
      </c>
      <c r="Z275" s="12">
        <f t="shared" si="92"/>
        <v>1</v>
      </c>
      <c r="AA275" s="12">
        <f t="shared" si="93"/>
        <v>1</v>
      </c>
      <c r="AB275" s="12">
        <f t="shared" si="94"/>
        <v>1</v>
      </c>
      <c r="AD275" s="12">
        <f t="shared" si="95"/>
        <v>-52</v>
      </c>
      <c r="AE275" s="18">
        <f t="shared" si="96"/>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7"/>
        <v>1</v>
      </c>
      <c r="AK275" s="12">
        <f t="shared" si="98"/>
        <v>1</v>
      </c>
      <c r="AL275" s="12">
        <f t="shared" si="99"/>
        <v>1</v>
      </c>
      <c r="AM275" s="12">
        <f t="shared" si="100"/>
        <v>1</v>
      </c>
    </row>
    <row r="276" spans="3:39" ht="12" customHeight="1" x14ac:dyDescent="0.15">
      <c r="C276" s="14">
        <f t="shared" si="102"/>
        <v>-53</v>
      </c>
      <c r="F276" s="253">
        <f>VLOOKUP(C276,Blad1!$A:$F,6,0)</f>
        <v>0</v>
      </c>
      <c r="K276" s="1">
        <f>IF(C$4=0,0,(SUM(D$8:D276)/C$4))</f>
        <v>0</v>
      </c>
      <c r="N276" s="1" t="str">
        <f t="shared" si="88"/>
        <v xml:space="preserve"> </v>
      </c>
      <c r="S276" s="12">
        <f t="shared" si="89"/>
        <v>-53</v>
      </c>
      <c r="T276" s="18">
        <f t="shared" si="90"/>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1"/>
        <v>1</v>
      </c>
      <c r="Z276" s="12">
        <f t="shared" si="92"/>
        <v>1</v>
      </c>
      <c r="AA276" s="12">
        <f t="shared" si="93"/>
        <v>1</v>
      </c>
      <c r="AB276" s="12">
        <f t="shared" si="94"/>
        <v>1</v>
      </c>
      <c r="AD276" s="12">
        <f t="shared" si="95"/>
        <v>-53</v>
      </c>
      <c r="AE276" s="18">
        <f t="shared" si="96"/>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7"/>
        <v>1</v>
      </c>
      <c r="AK276" s="12">
        <f t="shared" si="98"/>
        <v>1</v>
      </c>
      <c r="AL276" s="12">
        <f t="shared" si="99"/>
        <v>1</v>
      </c>
      <c r="AM276" s="12">
        <f t="shared" si="100"/>
        <v>1</v>
      </c>
    </row>
    <row r="277" spans="3:39" ht="12" customHeight="1" x14ac:dyDescent="0.15">
      <c r="C277" s="14">
        <f t="shared" si="102"/>
        <v>-54</v>
      </c>
      <c r="F277" s="253">
        <f>VLOOKUP(C277,Blad1!$A:$F,6,0)</f>
        <v>0</v>
      </c>
      <c r="K277" s="1">
        <f>IF(C$4=0,0,(SUM(D$8:D277)/C$4))</f>
        <v>0</v>
      </c>
      <c r="N277" s="1" t="str">
        <f t="shared" si="88"/>
        <v xml:space="preserve"> </v>
      </c>
      <c r="S277" s="12">
        <f t="shared" si="89"/>
        <v>-54</v>
      </c>
      <c r="T277" s="18">
        <f t="shared" si="90"/>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1"/>
        <v>1</v>
      </c>
      <c r="Z277" s="12">
        <f t="shared" si="92"/>
        <v>1</v>
      </c>
      <c r="AA277" s="12">
        <f t="shared" si="93"/>
        <v>1</v>
      </c>
      <c r="AB277" s="12">
        <f t="shared" si="94"/>
        <v>1</v>
      </c>
      <c r="AD277" s="12">
        <f t="shared" si="95"/>
        <v>-54</v>
      </c>
      <c r="AE277" s="18">
        <f t="shared" si="96"/>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7"/>
        <v>1</v>
      </c>
      <c r="AK277" s="12">
        <f t="shared" si="98"/>
        <v>1</v>
      </c>
      <c r="AL277" s="12">
        <f t="shared" si="99"/>
        <v>1</v>
      </c>
      <c r="AM277" s="12">
        <f t="shared" si="100"/>
        <v>1</v>
      </c>
    </row>
    <row r="278" spans="3:39" ht="12" customHeight="1" x14ac:dyDescent="0.15">
      <c r="C278" s="14">
        <f t="shared" si="102"/>
        <v>-55</v>
      </c>
      <c r="F278" s="253">
        <f>VLOOKUP(C278,Blad1!$A:$F,6,0)</f>
        <v>0</v>
      </c>
      <c r="K278" s="1">
        <f>IF(C$4=0,0,(SUM(D$8:D278)/C$4))</f>
        <v>0</v>
      </c>
      <c r="N278" s="1" t="str">
        <f t="shared" si="88"/>
        <v xml:space="preserve"> </v>
      </c>
      <c r="S278" s="12">
        <f t="shared" si="89"/>
        <v>-55</v>
      </c>
      <c r="T278" s="18">
        <f t="shared" si="90"/>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1"/>
        <v>1</v>
      </c>
      <c r="Z278" s="12">
        <f t="shared" si="92"/>
        <v>1</v>
      </c>
      <c r="AA278" s="12">
        <f t="shared" si="93"/>
        <v>1</v>
      </c>
      <c r="AB278" s="12">
        <f t="shared" si="94"/>
        <v>1</v>
      </c>
      <c r="AD278" s="12">
        <f t="shared" si="95"/>
        <v>-55</v>
      </c>
      <c r="AE278" s="18">
        <f t="shared" si="96"/>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7"/>
        <v>1</v>
      </c>
      <c r="AK278" s="12">
        <f t="shared" si="98"/>
        <v>1</v>
      </c>
      <c r="AL278" s="12">
        <f t="shared" si="99"/>
        <v>1</v>
      </c>
      <c r="AM278" s="12">
        <f t="shared" si="100"/>
        <v>1</v>
      </c>
    </row>
    <row r="279" spans="3:39" ht="12" customHeight="1" x14ac:dyDescent="0.15">
      <c r="C279" s="14">
        <f t="shared" si="102"/>
        <v>-56</v>
      </c>
      <c r="F279" s="253">
        <f>VLOOKUP(C279,Blad1!$A:$F,6,0)</f>
        <v>0</v>
      </c>
      <c r="K279" s="1">
        <f>IF(C$4=0,0,(SUM(D$8:D279)/C$4))</f>
        <v>0</v>
      </c>
      <c r="N279" s="1" t="str">
        <f t="shared" si="88"/>
        <v xml:space="preserve"> </v>
      </c>
      <c r="S279" s="12">
        <f t="shared" si="89"/>
        <v>-56</v>
      </c>
      <c r="T279" s="18">
        <f t="shared" si="90"/>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1"/>
        <v>1</v>
      </c>
      <c r="Z279" s="12">
        <f t="shared" si="92"/>
        <v>1</v>
      </c>
      <c r="AA279" s="12">
        <f t="shared" si="93"/>
        <v>1</v>
      </c>
      <c r="AB279" s="12">
        <f t="shared" si="94"/>
        <v>1</v>
      </c>
      <c r="AD279" s="12">
        <f t="shared" si="95"/>
        <v>-56</v>
      </c>
      <c r="AE279" s="18">
        <f t="shared" si="96"/>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7"/>
        <v>1</v>
      </c>
      <c r="AK279" s="12">
        <f t="shared" si="98"/>
        <v>1</v>
      </c>
      <c r="AL279" s="12">
        <f t="shared" si="99"/>
        <v>1</v>
      </c>
      <c r="AM279" s="12">
        <f t="shared" si="100"/>
        <v>1</v>
      </c>
    </row>
    <row r="280" spans="3:39" ht="12" customHeight="1" x14ac:dyDescent="0.15">
      <c r="C280" s="14">
        <f t="shared" si="102"/>
        <v>-57</v>
      </c>
      <c r="F280" s="253">
        <f>VLOOKUP(C280,Blad1!$A:$F,6,0)</f>
        <v>0</v>
      </c>
      <c r="K280" s="1">
        <f>IF(C$4=0,0,(SUM(D$8:D280)/C$4))</f>
        <v>0</v>
      </c>
      <c r="N280" s="1" t="str">
        <f t="shared" si="88"/>
        <v xml:space="preserve"> </v>
      </c>
      <c r="S280" s="12">
        <f t="shared" si="89"/>
        <v>-57</v>
      </c>
      <c r="T280" s="18">
        <f t="shared" si="90"/>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1"/>
        <v>1</v>
      </c>
      <c r="Z280" s="12">
        <f t="shared" si="92"/>
        <v>1</v>
      </c>
      <c r="AA280" s="12">
        <f t="shared" si="93"/>
        <v>1</v>
      </c>
      <c r="AB280" s="12">
        <f t="shared" si="94"/>
        <v>1</v>
      </c>
      <c r="AD280" s="12">
        <f t="shared" si="95"/>
        <v>-57</v>
      </c>
      <c r="AE280" s="18">
        <f t="shared" si="96"/>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7"/>
        <v>1</v>
      </c>
      <c r="AK280" s="12">
        <f t="shared" si="98"/>
        <v>1</v>
      </c>
      <c r="AL280" s="12">
        <f t="shared" si="99"/>
        <v>1</v>
      </c>
      <c r="AM280" s="12">
        <f t="shared" si="100"/>
        <v>1</v>
      </c>
    </row>
    <row r="281" spans="3:39" ht="12" customHeight="1" x14ac:dyDescent="0.15">
      <c r="C281" s="14">
        <f t="shared" si="102"/>
        <v>-58</v>
      </c>
      <c r="F281" s="253">
        <f>VLOOKUP(C281,Blad1!$A:$F,6,0)</f>
        <v>0</v>
      </c>
      <c r="K281" s="1">
        <f>IF(C$4=0,0,(SUM(D$8:D281)/C$4))</f>
        <v>0</v>
      </c>
      <c r="N281" s="1" t="str">
        <f t="shared" si="88"/>
        <v xml:space="preserve"> </v>
      </c>
      <c r="S281" s="12">
        <f t="shared" si="89"/>
        <v>-58</v>
      </c>
      <c r="T281" s="18">
        <f t="shared" si="90"/>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1"/>
        <v>1</v>
      </c>
      <c r="Z281" s="12">
        <f t="shared" si="92"/>
        <v>1</v>
      </c>
      <c r="AA281" s="12">
        <f t="shared" si="93"/>
        <v>1</v>
      </c>
      <c r="AB281" s="12">
        <f t="shared" si="94"/>
        <v>1</v>
      </c>
      <c r="AD281" s="12">
        <f t="shared" si="95"/>
        <v>-58</v>
      </c>
      <c r="AE281" s="18">
        <f t="shared" si="96"/>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7"/>
        <v>1</v>
      </c>
      <c r="AK281" s="12">
        <f t="shared" si="98"/>
        <v>1</v>
      </c>
      <c r="AL281" s="12">
        <f t="shared" si="99"/>
        <v>1</v>
      </c>
      <c r="AM281" s="12">
        <f t="shared" si="100"/>
        <v>1</v>
      </c>
    </row>
    <row r="282" spans="3:39" ht="12" customHeight="1" x14ac:dyDescent="0.15">
      <c r="C282" s="14">
        <f t="shared" si="102"/>
        <v>-59</v>
      </c>
      <c r="F282" s="253">
        <f>VLOOKUP(C282,Blad1!$A:$F,6,0)</f>
        <v>0</v>
      </c>
      <c r="K282" s="1">
        <f>IF(C$4=0,0,(SUM(D$8:D282)/C$4))</f>
        <v>0</v>
      </c>
      <c r="N282" s="1" t="str">
        <f t="shared" si="88"/>
        <v xml:space="preserve"> </v>
      </c>
      <c r="S282" s="12">
        <f t="shared" si="89"/>
        <v>-59</v>
      </c>
      <c r="T282" s="18">
        <f t="shared" si="90"/>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1"/>
        <v>1</v>
      </c>
      <c r="Z282" s="12">
        <f t="shared" si="92"/>
        <v>1</v>
      </c>
      <c r="AA282" s="12">
        <f t="shared" si="93"/>
        <v>1</v>
      </c>
      <c r="AB282" s="12">
        <f t="shared" si="94"/>
        <v>1</v>
      </c>
      <c r="AD282" s="12">
        <f t="shared" si="95"/>
        <v>-59</v>
      </c>
      <c r="AE282" s="18">
        <f t="shared" si="96"/>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7"/>
        <v>1</v>
      </c>
      <c r="AK282" s="12">
        <f t="shared" si="98"/>
        <v>1</v>
      </c>
      <c r="AL282" s="12">
        <f t="shared" si="99"/>
        <v>1</v>
      </c>
      <c r="AM282" s="12">
        <f t="shared" si="100"/>
        <v>1</v>
      </c>
    </row>
    <row r="283" spans="3:39" ht="12" customHeight="1" x14ac:dyDescent="0.15">
      <c r="C283" s="14">
        <f t="shared" si="102"/>
        <v>-60</v>
      </c>
      <c r="F283" s="253">
        <f>VLOOKUP(C283,Blad1!$A:$F,6,0)</f>
        <v>0</v>
      </c>
      <c r="K283" s="1">
        <f>IF(C$4=0,0,(SUM(D$8:D283)/C$4))</f>
        <v>0</v>
      </c>
      <c r="N283" s="1" t="str">
        <f t="shared" si="88"/>
        <v xml:space="preserve"> </v>
      </c>
      <c r="S283" s="12">
        <f t="shared" si="89"/>
        <v>-60</v>
      </c>
      <c r="T283" s="18">
        <f t="shared" si="90"/>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1"/>
        <v>1</v>
      </c>
      <c r="Z283" s="12">
        <f t="shared" si="92"/>
        <v>1</v>
      </c>
      <c r="AA283" s="12">
        <f t="shared" si="93"/>
        <v>1</v>
      </c>
      <c r="AB283" s="12">
        <f t="shared" si="94"/>
        <v>1</v>
      </c>
      <c r="AD283" s="12">
        <f t="shared" si="95"/>
        <v>-60</v>
      </c>
      <c r="AE283" s="18">
        <f t="shared" si="96"/>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7"/>
        <v>1</v>
      </c>
      <c r="AK283" s="12">
        <f t="shared" si="98"/>
        <v>1</v>
      </c>
      <c r="AL283" s="12">
        <f t="shared" si="99"/>
        <v>1</v>
      </c>
      <c r="AM283" s="12">
        <f t="shared" si="100"/>
        <v>1</v>
      </c>
    </row>
    <row r="284" spans="3:39" ht="12" customHeight="1" x14ac:dyDescent="0.15">
      <c r="C284" s="14">
        <f t="shared" si="102"/>
        <v>-61</v>
      </c>
      <c r="F284" s="253">
        <f>VLOOKUP(C284,Blad1!$A:$F,6,0)</f>
        <v>0</v>
      </c>
      <c r="K284" s="1">
        <f>IF(C$4=0,0,(SUM(D$8:D284)/C$4))</f>
        <v>0</v>
      </c>
      <c r="N284" s="1" t="str">
        <f t="shared" si="88"/>
        <v xml:space="preserve"> </v>
      </c>
      <c r="S284" s="12">
        <f t="shared" si="89"/>
        <v>-61</v>
      </c>
      <c r="T284" s="18">
        <f t="shared" si="90"/>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1"/>
        <v>1</v>
      </c>
      <c r="Z284" s="12">
        <f t="shared" si="92"/>
        <v>1</v>
      </c>
      <c r="AA284" s="12">
        <f t="shared" si="93"/>
        <v>1</v>
      </c>
      <c r="AB284" s="12">
        <f t="shared" si="94"/>
        <v>1</v>
      </c>
      <c r="AD284" s="12">
        <f t="shared" si="95"/>
        <v>-61</v>
      </c>
      <c r="AE284" s="18">
        <f t="shared" si="96"/>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7"/>
        <v>1</v>
      </c>
      <c r="AK284" s="12">
        <f t="shared" si="98"/>
        <v>1</v>
      </c>
      <c r="AL284" s="12">
        <f t="shared" si="99"/>
        <v>1</v>
      </c>
      <c r="AM284" s="12">
        <f t="shared" si="100"/>
        <v>1</v>
      </c>
    </row>
    <row r="285" spans="3:39" ht="12" customHeight="1" x14ac:dyDescent="0.15">
      <c r="C285" s="14">
        <f t="shared" si="102"/>
        <v>-62</v>
      </c>
      <c r="F285" s="253">
        <f>VLOOKUP(C285,Blad1!$A:$F,6,0)</f>
        <v>0</v>
      </c>
      <c r="K285" s="1">
        <f>IF(C$4=0,0,(SUM(D$8:D285)/C$4))</f>
        <v>0</v>
      </c>
      <c r="N285" s="1" t="str">
        <f t="shared" si="88"/>
        <v xml:space="preserve"> </v>
      </c>
      <c r="S285" s="12">
        <f t="shared" si="89"/>
        <v>-62</v>
      </c>
      <c r="T285" s="18">
        <f t="shared" si="90"/>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1"/>
        <v>1</v>
      </c>
      <c r="Z285" s="12">
        <f t="shared" si="92"/>
        <v>1</v>
      </c>
      <c r="AA285" s="12">
        <f t="shared" si="93"/>
        <v>1</v>
      </c>
      <c r="AB285" s="12">
        <f t="shared" si="94"/>
        <v>1</v>
      </c>
      <c r="AD285" s="12">
        <f t="shared" si="95"/>
        <v>-62</v>
      </c>
      <c r="AE285" s="18">
        <f t="shared" si="96"/>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7"/>
        <v>1</v>
      </c>
      <c r="AK285" s="12">
        <f t="shared" si="98"/>
        <v>1</v>
      </c>
      <c r="AL285" s="12">
        <f t="shared" si="99"/>
        <v>1</v>
      </c>
      <c r="AM285" s="12">
        <f t="shared" si="100"/>
        <v>1</v>
      </c>
    </row>
    <row r="286" spans="3:39" ht="12" customHeight="1" x14ac:dyDescent="0.15">
      <c r="C286" s="14">
        <f t="shared" si="102"/>
        <v>-63</v>
      </c>
      <c r="F286" s="253">
        <f>VLOOKUP(C286,Blad1!$A:$F,6,0)</f>
        <v>0</v>
      </c>
      <c r="K286" s="1">
        <f>IF(C$4=0,0,(SUM(D$8:D286)/C$4))</f>
        <v>0</v>
      </c>
      <c r="N286" s="1" t="str">
        <f t="shared" si="88"/>
        <v xml:space="preserve"> </v>
      </c>
      <c r="S286" s="12">
        <f t="shared" si="89"/>
        <v>-63</v>
      </c>
      <c r="T286" s="18">
        <f t="shared" si="90"/>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1"/>
        <v>1</v>
      </c>
      <c r="Z286" s="12">
        <f t="shared" si="92"/>
        <v>1</v>
      </c>
      <c r="AA286" s="12">
        <f t="shared" si="93"/>
        <v>1</v>
      </c>
      <c r="AB286" s="12">
        <f t="shared" si="94"/>
        <v>1</v>
      </c>
      <c r="AD286" s="12">
        <f t="shared" si="95"/>
        <v>-63</v>
      </c>
      <c r="AE286" s="18">
        <f t="shared" si="96"/>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7"/>
        <v>1</v>
      </c>
      <c r="AK286" s="12">
        <f t="shared" si="98"/>
        <v>1</v>
      </c>
      <c r="AL286" s="12">
        <f t="shared" si="99"/>
        <v>1</v>
      </c>
      <c r="AM286" s="12">
        <f t="shared" si="100"/>
        <v>1</v>
      </c>
    </row>
    <row r="287" spans="3:39" ht="12" customHeight="1" x14ac:dyDescent="0.15">
      <c r="C287" s="14">
        <f t="shared" si="102"/>
        <v>-64</v>
      </c>
      <c r="F287" s="253">
        <f>VLOOKUP(C287,Blad1!$A:$F,6,0)</f>
        <v>0</v>
      </c>
      <c r="K287" s="1">
        <f>IF(C$4=0,0,(SUM(D$8:D287)/C$4))</f>
        <v>0</v>
      </c>
      <c r="N287" s="1" t="str">
        <f t="shared" si="88"/>
        <v xml:space="preserve"> </v>
      </c>
      <c r="S287" s="12">
        <f t="shared" si="89"/>
        <v>-64</v>
      </c>
      <c r="T287" s="18">
        <f t="shared" si="90"/>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1"/>
        <v>1</v>
      </c>
      <c r="Z287" s="12">
        <f t="shared" si="92"/>
        <v>1</v>
      </c>
      <c r="AA287" s="12">
        <f t="shared" si="93"/>
        <v>1</v>
      </c>
      <c r="AB287" s="12">
        <f t="shared" si="94"/>
        <v>1</v>
      </c>
      <c r="AD287" s="12">
        <f t="shared" si="95"/>
        <v>-64</v>
      </c>
      <c r="AE287" s="18">
        <f t="shared" si="96"/>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7"/>
        <v>1</v>
      </c>
      <c r="AK287" s="12">
        <f t="shared" si="98"/>
        <v>1</v>
      </c>
      <c r="AL287" s="12">
        <f t="shared" si="99"/>
        <v>1</v>
      </c>
      <c r="AM287" s="12">
        <f t="shared" si="100"/>
        <v>1</v>
      </c>
    </row>
    <row r="288" spans="3:39" ht="12" customHeight="1" x14ac:dyDescent="0.15">
      <c r="C288" s="14">
        <f t="shared" si="102"/>
        <v>-65</v>
      </c>
      <c r="F288" s="253">
        <f>VLOOKUP(C288,Blad1!$A:$F,6,0)</f>
        <v>0</v>
      </c>
      <c r="K288" s="1">
        <f>IF(C$4=0,0,(SUM(D$8:D288)/C$4))</f>
        <v>0</v>
      </c>
      <c r="N288" s="1" t="str">
        <f t="shared" si="88"/>
        <v xml:space="preserve"> </v>
      </c>
      <c r="S288" s="12">
        <f t="shared" si="89"/>
        <v>-65</v>
      </c>
      <c r="T288" s="18">
        <f t="shared" si="90"/>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1"/>
        <v>1</v>
      </c>
      <c r="Z288" s="12">
        <f t="shared" si="92"/>
        <v>1</v>
      </c>
      <c r="AA288" s="12">
        <f t="shared" si="93"/>
        <v>1</v>
      </c>
      <c r="AB288" s="12">
        <f t="shared" si="94"/>
        <v>1</v>
      </c>
      <c r="AD288" s="12">
        <f t="shared" si="95"/>
        <v>-65</v>
      </c>
      <c r="AE288" s="18">
        <f t="shared" si="96"/>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7"/>
        <v>1</v>
      </c>
      <c r="AK288" s="12">
        <f t="shared" si="98"/>
        <v>1</v>
      </c>
      <c r="AL288" s="12">
        <f t="shared" si="99"/>
        <v>1</v>
      </c>
      <c r="AM288" s="12">
        <f t="shared" si="100"/>
        <v>1</v>
      </c>
    </row>
    <row r="289" spans="3:39" ht="12" customHeight="1" x14ac:dyDescent="0.15">
      <c r="C289" s="14">
        <f t="shared" si="102"/>
        <v>-66</v>
      </c>
      <c r="F289" s="253">
        <f>VLOOKUP(C289,Blad1!$A:$F,6,0)</f>
        <v>0</v>
      </c>
      <c r="K289" s="1">
        <f>IF(C$4=0,0,(SUM(D$8:D289)/C$4))</f>
        <v>0</v>
      </c>
      <c r="N289" s="1" t="str">
        <f t="shared" si="88"/>
        <v xml:space="preserve"> </v>
      </c>
      <c r="S289" s="12">
        <f t="shared" si="89"/>
        <v>-66</v>
      </c>
      <c r="T289" s="18">
        <f t="shared" si="90"/>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1"/>
        <v>1</v>
      </c>
      <c r="Z289" s="12">
        <f t="shared" si="92"/>
        <v>1</v>
      </c>
      <c r="AA289" s="12">
        <f t="shared" si="93"/>
        <v>1</v>
      </c>
      <c r="AB289" s="12">
        <f t="shared" si="94"/>
        <v>1</v>
      </c>
      <c r="AD289" s="12">
        <f t="shared" si="95"/>
        <v>-66</v>
      </c>
      <c r="AE289" s="18">
        <f t="shared" si="96"/>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7"/>
        <v>1</v>
      </c>
      <c r="AK289" s="12">
        <f t="shared" si="98"/>
        <v>1</v>
      </c>
      <c r="AL289" s="12">
        <f t="shared" si="99"/>
        <v>1</v>
      </c>
      <c r="AM289" s="12">
        <f t="shared" si="100"/>
        <v>1</v>
      </c>
    </row>
    <row r="290" spans="3:39" ht="12" customHeight="1" x14ac:dyDescent="0.15">
      <c r="C290" s="14">
        <f t="shared" si="102"/>
        <v>-67</v>
      </c>
      <c r="F290" s="253">
        <f>VLOOKUP(C290,Blad1!$A:$F,6,0)</f>
        <v>0</v>
      </c>
      <c r="K290" s="1">
        <f>IF(C$4=0,0,(SUM(D$8:D290)/C$4))</f>
        <v>0</v>
      </c>
      <c r="N290" s="1" t="str">
        <f t="shared" si="88"/>
        <v xml:space="preserve"> </v>
      </c>
      <c r="S290" s="12">
        <f t="shared" si="89"/>
        <v>-67</v>
      </c>
      <c r="T290" s="18">
        <f t="shared" si="90"/>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1"/>
        <v>1</v>
      </c>
      <c r="Z290" s="12">
        <f t="shared" si="92"/>
        <v>1</v>
      </c>
      <c r="AA290" s="12">
        <f t="shared" si="93"/>
        <v>1</v>
      </c>
      <c r="AB290" s="12">
        <f t="shared" si="94"/>
        <v>1</v>
      </c>
      <c r="AD290" s="12">
        <f t="shared" si="95"/>
        <v>-67</v>
      </c>
      <c r="AE290" s="18">
        <f t="shared" si="96"/>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7"/>
        <v>1</v>
      </c>
      <c r="AK290" s="12">
        <f t="shared" si="98"/>
        <v>1</v>
      </c>
      <c r="AL290" s="12">
        <f t="shared" si="99"/>
        <v>1</v>
      </c>
      <c r="AM290" s="12">
        <f t="shared" si="100"/>
        <v>1</v>
      </c>
    </row>
    <row r="291" spans="3:39" ht="12" customHeight="1" x14ac:dyDescent="0.15">
      <c r="C291" s="14">
        <f t="shared" si="102"/>
        <v>-68</v>
      </c>
      <c r="F291" s="253">
        <f>VLOOKUP(C291,Blad1!$A:$F,6,0)</f>
        <v>0</v>
      </c>
      <c r="K291" s="1">
        <f>IF(C$4=0,0,(SUM(D$8:D291)/C$4))</f>
        <v>0</v>
      </c>
      <c r="N291" s="1" t="str">
        <f t="shared" si="88"/>
        <v xml:space="preserve"> </v>
      </c>
      <c r="S291" s="12">
        <f t="shared" si="89"/>
        <v>-68</v>
      </c>
      <c r="T291" s="18">
        <f t="shared" si="90"/>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1"/>
        <v>1</v>
      </c>
      <c r="Z291" s="12">
        <f t="shared" si="92"/>
        <v>1</v>
      </c>
      <c r="AA291" s="12">
        <f t="shared" si="93"/>
        <v>1</v>
      </c>
      <c r="AB291" s="12">
        <f t="shared" si="94"/>
        <v>1</v>
      </c>
      <c r="AD291" s="12">
        <f t="shared" si="95"/>
        <v>-68</v>
      </c>
      <c r="AE291" s="18">
        <f t="shared" si="96"/>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7"/>
        <v>1</v>
      </c>
      <c r="AK291" s="12">
        <f t="shared" si="98"/>
        <v>1</v>
      </c>
      <c r="AL291" s="12">
        <f t="shared" si="99"/>
        <v>1</v>
      </c>
      <c r="AM291" s="12">
        <f t="shared" si="100"/>
        <v>1</v>
      </c>
    </row>
    <row r="292" spans="3:39" ht="12" customHeight="1" x14ac:dyDescent="0.15">
      <c r="C292" s="14">
        <f t="shared" si="102"/>
        <v>-69</v>
      </c>
      <c r="F292" s="253">
        <f>VLOOKUP(C292,Blad1!$A:$F,6,0)</f>
        <v>0</v>
      </c>
      <c r="K292" s="1">
        <f>IF(C$4=0,0,(SUM(D$8:D292)/C$4))</f>
        <v>0</v>
      </c>
      <c r="N292" s="1" t="str">
        <f t="shared" si="88"/>
        <v xml:space="preserve"> </v>
      </c>
      <c r="S292" s="12">
        <f t="shared" si="89"/>
        <v>-69</v>
      </c>
      <c r="T292" s="18">
        <f t="shared" si="90"/>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1"/>
        <v>1</v>
      </c>
      <c r="Z292" s="12">
        <f t="shared" si="92"/>
        <v>1</v>
      </c>
      <c r="AA292" s="12">
        <f t="shared" si="93"/>
        <v>1</v>
      </c>
      <c r="AB292" s="12">
        <f t="shared" si="94"/>
        <v>1</v>
      </c>
      <c r="AD292" s="12">
        <f t="shared" si="95"/>
        <v>-69</v>
      </c>
      <c r="AE292" s="18">
        <f t="shared" si="96"/>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7"/>
        <v>1</v>
      </c>
      <c r="AK292" s="12">
        <f t="shared" si="98"/>
        <v>1</v>
      </c>
      <c r="AL292" s="12">
        <f t="shared" si="99"/>
        <v>1</v>
      </c>
      <c r="AM292" s="12">
        <f t="shared" si="100"/>
        <v>1</v>
      </c>
    </row>
    <row r="293" spans="3:39" ht="12" customHeight="1" x14ac:dyDescent="0.15">
      <c r="C293" s="14">
        <f t="shared" si="102"/>
        <v>-70</v>
      </c>
      <c r="F293" s="253">
        <f>VLOOKUP(C293,Blad1!$A:$F,6,0)</f>
        <v>0</v>
      </c>
      <c r="K293" s="1">
        <f>IF(C$4=0,0,(SUM(D$8:D293)/C$4))</f>
        <v>0</v>
      </c>
      <c r="N293" s="1" t="str">
        <f t="shared" si="88"/>
        <v xml:space="preserve"> </v>
      </c>
      <c r="S293" s="12">
        <f t="shared" si="89"/>
        <v>-70</v>
      </c>
      <c r="T293" s="18">
        <f t="shared" si="90"/>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1"/>
        <v>1</v>
      </c>
      <c r="Z293" s="12">
        <f t="shared" si="92"/>
        <v>1</v>
      </c>
      <c r="AA293" s="12">
        <f t="shared" si="93"/>
        <v>1</v>
      </c>
      <c r="AB293" s="12">
        <f t="shared" si="94"/>
        <v>1</v>
      </c>
      <c r="AD293" s="12">
        <f t="shared" si="95"/>
        <v>-70</v>
      </c>
      <c r="AE293" s="18">
        <f t="shared" si="96"/>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7"/>
        <v>1</v>
      </c>
      <c r="AK293" s="12">
        <f t="shared" si="98"/>
        <v>1</v>
      </c>
      <c r="AL293" s="12">
        <f t="shared" si="99"/>
        <v>1</v>
      </c>
      <c r="AM293" s="12">
        <f t="shared" si="100"/>
        <v>1</v>
      </c>
    </row>
    <row r="294" spans="3:39" ht="12" customHeight="1" x14ac:dyDescent="0.15">
      <c r="C294" s="14">
        <f t="shared" si="102"/>
        <v>-71</v>
      </c>
      <c r="F294" s="253">
        <f>VLOOKUP(C294,Blad1!$A:$F,6,0)</f>
        <v>0</v>
      </c>
      <c r="K294" s="1">
        <f>IF(C$4=0,0,(SUM(D$8:D294)/C$4))</f>
        <v>0</v>
      </c>
      <c r="N294" s="1" t="str">
        <f t="shared" si="88"/>
        <v xml:space="preserve"> </v>
      </c>
      <c r="S294" s="12">
        <f t="shared" si="89"/>
        <v>-71</v>
      </c>
      <c r="T294" s="18">
        <f t="shared" si="90"/>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1"/>
        <v>1</v>
      </c>
      <c r="Z294" s="12">
        <f t="shared" si="92"/>
        <v>1</v>
      </c>
      <c r="AA294" s="12">
        <f t="shared" si="93"/>
        <v>1</v>
      </c>
      <c r="AB294" s="12">
        <f t="shared" si="94"/>
        <v>1</v>
      </c>
      <c r="AD294" s="12">
        <f t="shared" si="95"/>
        <v>-71</v>
      </c>
      <c r="AE294" s="18">
        <f t="shared" si="96"/>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7"/>
        <v>1</v>
      </c>
      <c r="AK294" s="12">
        <f t="shared" si="98"/>
        <v>1</v>
      </c>
      <c r="AL294" s="12">
        <f t="shared" si="99"/>
        <v>1</v>
      </c>
      <c r="AM294" s="12">
        <f t="shared" si="100"/>
        <v>1</v>
      </c>
    </row>
    <row r="295" spans="3:39" ht="12" customHeight="1" x14ac:dyDescent="0.15">
      <c r="C295" s="14">
        <f t="shared" si="102"/>
        <v>-72</v>
      </c>
      <c r="F295" s="253">
        <f>VLOOKUP(C295,Blad1!$A:$F,6,0)</f>
        <v>0</v>
      </c>
      <c r="K295" s="1">
        <f>IF(C$4=0,0,(SUM(D$8:D295)/C$4))</f>
        <v>0</v>
      </c>
      <c r="N295" s="1" t="str">
        <f t="shared" si="88"/>
        <v xml:space="preserve"> </v>
      </c>
      <c r="S295" s="12">
        <f t="shared" si="89"/>
        <v>-72</v>
      </c>
      <c r="T295" s="18">
        <f t="shared" si="90"/>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1"/>
        <v>1</v>
      </c>
      <c r="Z295" s="12">
        <f t="shared" si="92"/>
        <v>1</v>
      </c>
      <c r="AA295" s="12">
        <f t="shared" si="93"/>
        <v>1</v>
      </c>
      <c r="AB295" s="12">
        <f t="shared" si="94"/>
        <v>1</v>
      </c>
      <c r="AD295" s="12">
        <f t="shared" si="95"/>
        <v>-72</v>
      </c>
      <c r="AE295" s="18">
        <f t="shared" si="96"/>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7"/>
        <v>1</v>
      </c>
      <c r="AK295" s="12">
        <f t="shared" si="98"/>
        <v>1</v>
      </c>
      <c r="AL295" s="12">
        <f t="shared" si="99"/>
        <v>1</v>
      </c>
      <c r="AM295" s="12">
        <f t="shared" si="100"/>
        <v>1</v>
      </c>
    </row>
    <row r="296" spans="3:39" ht="12" customHeight="1" x14ac:dyDescent="0.15">
      <c r="C296" s="14">
        <f t="shared" si="102"/>
        <v>-73</v>
      </c>
      <c r="F296" s="253">
        <f>VLOOKUP(C296,Blad1!$A:$F,6,0)</f>
        <v>0</v>
      </c>
      <c r="K296" s="1">
        <f>IF(C$4=0,0,(SUM(D$8:D296)/C$4))</f>
        <v>0</v>
      </c>
      <c r="N296" s="1" t="str">
        <f t="shared" si="88"/>
        <v xml:space="preserve"> </v>
      </c>
      <c r="S296" s="12">
        <f t="shared" si="89"/>
        <v>-73</v>
      </c>
      <c r="T296" s="18">
        <f t="shared" si="90"/>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1"/>
        <v>1</v>
      </c>
      <c r="Z296" s="12">
        <f t="shared" si="92"/>
        <v>1</v>
      </c>
      <c r="AA296" s="12">
        <f t="shared" si="93"/>
        <v>1</v>
      </c>
      <c r="AB296" s="12">
        <f t="shared" si="94"/>
        <v>1</v>
      </c>
      <c r="AD296" s="12">
        <f t="shared" si="95"/>
        <v>-73</v>
      </c>
      <c r="AE296" s="18">
        <f t="shared" si="96"/>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7"/>
        <v>1</v>
      </c>
      <c r="AK296" s="12">
        <f t="shared" si="98"/>
        <v>1</v>
      </c>
      <c r="AL296" s="12">
        <f t="shared" si="99"/>
        <v>1</v>
      </c>
      <c r="AM296" s="12">
        <f t="shared" si="100"/>
        <v>1</v>
      </c>
    </row>
    <row r="297" spans="3:39" ht="12" customHeight="1" x14ac:dyDescent="0.15">
      <c r="C297" s="14">
        <f t="shared" si="102"/>
        <v>-74</v>
      </c>
      <c r="F297" s="253">
        <f>VLOOKUP(C297,Blad1!$A:$F,6,0)</f>
        <v>0</v>
      </c>
      <c r="K297" s="1">
        <f>IF(C$4=0,0,(SUM(D$8:D297)/C$4))</f>
        <v>0</v>
      </c>
      <c r="N297" s="1" t="str">
        <f t="shared" si="88"/>
        <v xml:space="preserve"> </v>
      </c>
      <c r="S297" s="12">
        <f t="shared" si="89"/>
        <v>-74</v>
      </c>
      <c r="T297" s="18">
        <f t="shared" si="90"/>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1"/>
        <v>1</v>
      </c>
      <c r="Z297" s="12">
        <f t="shared" si="92"/>
        <v>1</v>
      </c>
      <c r="AA297" s="12">
        <f t="shared" si="93"/>
        <v>1</v>
      </c>
      <c r="AB297" s="12">
        <f t="shared" si="94"/>
        <v>1</v>
      </c>
      <c r="AD297" s="12">
        <f t="shared" si="95"/>
        <v>-74</v>
      </c>
      <c r="AE297" s="18">
        <f t="shared" si="96"/>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7"/>
        <v>1</v>
      </c>
      <c r="AK297" s="12">
        <f t="shared" si="98"/>
        <v>1</v>
      </c>
      <c r="AL297" s="12">
        <f t="shared" si="99"/>
        <v>1</v>
      </c>
      <c r="AM297" s="12">
        <f t="shared" si="100"/>
        <v>1</v>
      </c>
    </row>
    <row r="298" spans="3:39" ht="12" customHeight="1" x14ac:dyDescent="0.15">
      <c r="C298" s="14">
        <f t="shared" si="102"/>
        <v>-75</v>
      </c>
      <c r="F298" s="253">
        <f>VLOOKUP(C298,Blad1!$A:$C,3,0)</f>
        <v>0</v>
      </c>
      <c r="K298" s="1">
        <f>IF(C$4=0,0,(SUM(D$8:D298)/C$4))</f>
        <v>0</v>
      </c>
      <c r="N298" s="1" t="str">
        <f t="shared" si="88"/>
        <v xml:space="preserve"> </v>
      </c>
      <c r="S298" s="12">
        <f t="shared" si="89"/>
        <v>-75</v>
      </c>
      <c r="T298" s="18">
        <f t="shared" si="90"/>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1"/>
        <v>1</v>
      </c>
      <c r="Z298" s="12">
        <f t="shared" si="92"/>
        <v>1</v>
      </c>
      <c r="AA298" s="12">
        <f t="shared" si="93"/>
        <v>1</v>
      </c>
      <c r="AB298" s="12">
        <f t="shared" si="94"/>
        <v>1</v>
      </c>
      <c r="AD298" s="12">
        <f t="shared" si="95"/>
        <v>-75</v>
      </c>
      <c r="AE298" s="18">
        <f t="shared" si="96"/>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7"/>
        <v>1</v>
      </c>
      <c r="AK298" s="12">
        <f t="shared" si="98"/>
        <v>1</v>
      </c>
      <c r="AL298" s="12">
        <f t="shared" si="99"/>
        <v>1</v>
      </c>
      <c r="AM298" s="12">
        <f t="shared" si="100"/>
        <v>1</v>
      </c>
    </row>
    <row r="299" spans="3:39" ht="12" customHeight="1" x14ac:dyDescent="0.15">
      <c r="C299" s="14">
        <f t="shared" si="102"/>
        <v>-76</v>
      </c>
      <c r="F299" s="253">
        <f>VLOOKUP(C299,Blad1!$A:$C,3,0)</f>
        <v>0</v>
      </c>
      <c r="K299" s="1">
        <f>IF(C$4=0,0,(SUM(D$8:D299)/C$4))</f>
        <v>0</v>
      </c>
      <c r="N299" s="1" t="str">
        <f t="shared" si="88"/>
        <v xml:space="preserve"> </v>
      </c>
      <c r="S299" s="12">
        <f t="shared" si="89"/>
        <v>-76</v>
      </c>
      <c r="T299" s="18">
        <f t="shared" si="90"/>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1"/>
        <v>1</v>
      </c>
      <c r="Z299" s="12">
        <f t="shared" si="92"/>
        <v>1</v>
      </c>
      <c r="AA299" s="12">
        <f t="shared" si="93"/>
        <v>1</v>
      </c>
      <c r="AB299" s="12">
        <f t="shared" si="94"/>
        <v>1</v>
      </c>
      <c r="AD299" s="12">
        <f t="shared" si="95"/>
        <v>-76</v>
      </c>
      <c r="AE299" s="18">
        <f t="shared" si="96"/>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7"/>
        <v>1</v>
      </c>
      <c r="AK299" s="12">
        <f t="shared" si="98"/>
        <v>1</v>
      </c>
      <c r="AL299" s="12">
        <f t="shared" si="99"/>
        <v>1</v>
      </c>
      <c r="AM299" s="12">
        <f t="shared" si="100"/>
        <v>1</v>
      </c>
    </row>
    <row r="300" spans="3:39" ht="12" customHeight="1" x14ac:dyDescent="0.15">
      <c r="C300" s="14">
        <f t="shared" si="102"/>
        <v>-77</v>
      </c>
      <c r="F300" s="253">
        <f>VLOOKUP(C300,Blad1!$A:$C,3,0)</f>
        <v>0</v>
      </c>
      <c r="K300" s="1">
        <f>IF(C$4=0,0,(SUM(D$8:D300)/C$4))</f>
        <v>0</v>
      </c>
      <c r="N300" s="1" t="str">
        <f t="shared" si="88"/>
        <v xml:space="preserve"> </v>
      </c>
      <c r="S300" s="12">
        <f t="shared" si="89"/>
        <v>-77</v>
      </c>
      <c r="T300" s="18">
        <f t="shared" si="90"/>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1"/>
        <v>1</v>
      </c>
      <c r="Z300" s="12">
        <f t="shared" si="92"/>
        <v>1</v>
      </c>
      <c r="AA300" s="12">
        <f t="shared" si="93"/>
        <v>1</v>
      </c>
      <c r="AB300" s="12">
        <f t="shared" si="94"/>
        <v>1</v>
      </c>
      <c r="AD300" s="12">
        <f t="shared" si="95"/>
        <v>-77</v>
      </c>
      <c r="AE300" s="18">
        <f t="shared" si="96"/>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7"/>
        <v>1</v>
      </c>
      <c r="AK300" s="12">
        <f t="shared" si="98"/>
        <v>1</v>
      </c>
      <c r="AL300" s="12">
        <f t="shared" si="99"/>
        <v>1</v>
      </c>
      <c r="AM300" s="12">
        <f t="shared" si="100"/>
        <v>1</v>
      </c>
    </row>
    <row r="301" spans="3:39" ht="12" customHeight="1" x14ac:dyDescent="0.15">
      <c r="C301" s="14">
        <f t="shared" si="102"/>
        <v>-78</v>
      </c>
      <c r="F301" s="253">
        <f>VLOOKUP(C301,Blad1!$A:$C,3,0)</f>
        <v>0</v>
      </c>
      <c r="K301" s="1">
        <f>IF(C$4=0,0,(SUM(D$8:D301)/C$4))</f>
        <v>0</v>
      </c>
      <c r="N301" s="1" t="str">
        <f t="shared" si="88"/>
        <v xml:space="preserve"> </v>
      </c>
      <c r="S301" s="12">
        <f t="shared" si="89"/>
        <v>-78</v>
      </c>
      <c r="T301" s="18">
        <f t="shared" si="90"/>
        <v>0</v>
      </c>
      <c r="U301" s="12">
        <f>IF(C$4=0,0,IF(SUM(U$7:U300)=2,0,IF(Y301=U$6,IF(Y301=Y302,IF((Y300-Y301)&lt;=(Y303-Y302),2,0),IF(Y301=Y300,IF((Y299-Y300)&gt;(Y302-Y301),2,0),2)),0)))</f>
        <v>0</v>
      </c>
      <c r="V301" s="12">
        <f>IF(C$4=0,0,IF(SUM(V$7:V300)=1,0,IF(Z301=V$6,IF(Z301=Z302,IF((Z300-Z301)&lt;=(Z303-Z302),1,0),IF(Z301=Z300,IF((Z299-Z300)&gt;(Z302-Z301),1,0),1)),0)))</f>
        <v>0</v>
      </c>
      <c r="W301" s="12">
        <f>IF(C$4=0,0,IF(SUM(W$7:W300)=2,0,IF(AA301=W$6,IF(AA301=AA302,IF((AA300-AA301)&lt;=(AA303-AA302),2,0),IF(AA301=AA300,IF((AA299-AA300)&gt;(AA302-AA301),2,0),2)),0)))</f>
        <v>0</v>
      </c>
      <c r="X301" s="12">
        <f>IF(C$4=0,0,IF(SUM(X$7:X300)=2,0,IF(AB301=X$6,IF(AB301=AB302,IF((AB300-AB301)&lt;=(AB303-AB302),2,0),IF(AB301=AB300,IF((AB299-AB300)&gt;(AB302-AB301),2,0),2)),0)))</f>
        <v>0</v>
      </c>
      <c r="Y301" s="12">
        <f t="shared" si="91"/>
        <v>1</v>
      </c>
      <c r="Z301" s="12">
        <f t="shared" si="92"/>
        <v>1</v>
      </c>
      <c r="AA301" s="12">
        <f t="shared" si="93"/>
        <v>1</v>
      </c>
      <c r="AB301" s="12">
        <f t="shared" si="94"/>
        <v>1</v>
      </c>
      <c r="AD301" s="12">
        <f t="shared" si="95"/>
        <v>-78</v>
      </c>
      <c r="AE301" s="18">
        <f t="shared" si="96"/>
        <v>0</v>
      </c>
      <c r="AF301" s="12">
        <f>IF(S$4=0,0,IF(SUM(AF$7:AF300)=2,0,IF(AJ301=AF$6,IF(AJ301=AJ302,IF((AJ300-AJ301)&lt;=(AJ303-AJ302),2,0),IF(AJ301=AJ300,IF((AJ299-AJ300)&gt;(AJ302-AJ301),2,0),2)),0)))</f>
        <v>0</v>
      </c>
      <c r="AG301" s="12">
        <f>IF(C$4=0,0,IF(SUM(AG$7:AG300)=1,0,IF(AK301=AG$6,IF(AK301=AK302,IF((AK300-AK301)&lt;=(AK303-AK302),1,0),IF(AK301=AK300,IF((AK299-AK300)&gt;(AK302-AK301),1,0),1)),0)))</f>
        <v>0</v>
      </c>
      <c r="AH301" s="12">
        <f>IF(C$4=0,0,IF(SUM(AH$7:AH300)=2,0,IF(AL301=AH$6,IF(AL301=AL302,IF((AL300-AL301)&lt;=(AL303-AL302),2,0),IF(AL301=AL300,IF((AL299-AL300)&gt;(AL302-AL301),2,0),2)),0)))</f>
        <v>0</v>
      </c>
      <c r="AI301" s="12">
        <f>IF(S$4=0,0,IF(SUM(AI$7:AI300)=2,0,IF(AM301=AI$6,IF(AM301=AM302,IF((AM300-AM301)&lt;=(AM303-AM302),2,0),IF(AM301=AM300,IF((AM299-AM300)&gt;(AM302-AM301),2,0),2)),0)))</f>
        <v>0</v>
      </c>
      <c r="AJ301" s="12">
        <f t="shared" si="97"/>
        <v>1</v>
      </c>
      <c r="AK301" s="12">
        <f t="shared" si="98"/>
        <v>1</v>
      </c>
      <c r="AL301" s="12">
        <f t="shared" si="99"/>
        <v>1</v>
      </c>
      <c r="AM301" s="12">
        <f t="shared" si="100"/>
        <v>1</v>
      </c>
    </row>
  </sheetData>
  <sheetProtection sheet="1" selectLockedCells="1"/>
  <mergeCells count="5">
    <mergeCell ref="C1:N1"/>
    <mergeCell ref="C2:N2"/>
    <mergeCell ref="AQ33:BB33"/>
    <mergeCell ref="AQ35:BB35"/>
    <mergeCell ref="AQ37:BB37"/>
  </mergeCells>
  <conditionalFormatting sqref="AT10:AV15 AZ15">
    <cfRule type="cellIs" dxfId="408" priority="48" stopIfTrue="1" operator="lessThanOrEqual">
      <formula>0</formula>
    </cfRule>
  </conditionalFormatting>
  <conditionalFormatting sqref="AT18:AV22">
    <cfRule type="cellIs" dxfId="407" priority="49" stopIfTrue="1" operator="lessThanOrEqual">
      <formula>0</formula>
    </cfRule>
  </conditionalFormatting>
  <conditionalFormatting sqref="AW18:AZ22">
    <cfRule type="cellIs" dxfId="406" priority="50" stopIfTrue="1" operator="lessThanOrEqual">
      <formula>0</formula>
    </cfRule>
  </conditionalFormatting>
  <conditionalFormatting sqref="K8:K65533">
    <cfRule type="expression" dxfId="405" priority="51" stopIfTrue="1">
      <formula>OR($C8&lt;0,AND($C8=$Y8,$B8=$Y8))</formula>
    </cfRule>
    <cfRule type="expression" dxfId="404" priority="52" stopIfTrue="1">
      <formula>SUM($U8:$X8)&gt;0</formula>
    </cfRule>
    <cfRule type="expression" dxfId="403" priority="53" stopIfTrue="1">
      <formula>$D8=0</formula>
    </cfRule>
  </conditionalFormatting>
  <conditionalFormatting sqref="L8:M65533">
    <cfRule type="expression" dxfId="402" priority="54" stopIfTrue="1">
      <formula>SUM($U8:$X8)&gt;1</formula>
    </cfRule>
  </conditionalFormatting>
  <conditionalFormatting sqref="B8:B65536">
    <cfRule type="expression" dxfId="401" priority="58" stopIfTrue="1">
      <formula>$B8&gt;0</formula>
    </cfRule>
    <cfRule type="cellIs" dxfId="400" priority="59" stopIfTrue="1" operator="equal">
      <formula>0</formula>
    </cfRule>
  </conditionalFormatting>
  <conditionalFormatting sqref="K65535:K65536">
    <cfRule type="expression" dxfId="399" priority="60" stopIfTrue="1">
      <formula>OR($C65535&lt;0,AND($C65535=$Y65535,$B65535=$Y65535))</formula>
    </cfRule>
    <cfRule type="expression" dxfId="398" priority="61" stopIfTrue="1">
      <formula>SUM($U65535:$X65537)&gt;0</formula>
    </cfRule>
    <cfRule type="expression" dxfId="397" priority="62" stopIfTrue="1">
      <formula>$D65535=0</formula>
    </cfRule>
  </conditionalFormatting>
  <conditionalFormatting sqref="K65534">
    <cfRule type="expression" dxfId="396" priority="63" stopIfTrue="1">
      <formula>OR($C65534&lt;0,AND($C65534=$Y65534,$B65534=$Y65534))</formula>
    </cfRule>
    <cfRule type="expression" dxfId="395" priority="64" stopIfTrue="1">
      <formula>SUM($U65534:$X65536)&gt;0</formula>
    </cfRule>
    <cfRule type="expression" dxfId="394" priority="65" stopIfTrue="1">
      <formula>$D65534=0</formula>
    </cfRule>
  </conditionalFormatting>
  <conditionalFormatting sqref="L65535:M65536">
    <cfRule type="expression" dxfId="393" priority="66" stopIfTrue="1">
      <formula>OR($C65535&lt;0,AND($C65535=$Y65535,$B65535=$Y65535))</formula>
    </cfRule>
    <cfRule type="expression" dxfId="392" priority="67" stopIfTrue="1">
      <formula>SUM($U65535:$X65537)&gt;1</formula>
    </cfRule>
  </conditionalFormatting>
  <conditionalFormatting sqref="L65534:M65534">
    <cfRule type="expression" dxfId="391" priority="68" stopIfTrue="1">
      <formula>OR($C65534&lt;0,AND($C65534=$Y65534,$B65534=$Y65534))</formula>
    </cfRule>
    <cfRule type="expression" dxfId="390" priority="69" stopIfTrue="1">
      <formula>SUM($U65534:$X65536)&gt;1</formula>
    </cfRule>
  </conditionalFormatting>
  <conditionalFormatting sqref="N8:P65536">
    <cfRule type="expression" dxfId="389" priority="70" stopIfTrue="1">
      <formula>OR($O8="Plus",$O8="Basis",$O8="Breedte")</formula>
    </cfRule>
  </conditionalFormatting>
  <conditionalFormatting sqref="A8:A272">
    <cfRule type="expression" dxfId="388" priority="45" stopIfTrue="1">
      <formula>OR($C8&lt;-50,AND($C8=$AJ8,$A8=$AJ8))</formula>
    </cfRule>
    <cfRule type="expression" dxfId="387" priority="46" stopIfTrue="1">
      <formula>$A8&gt;0</formula>
    </cfRule>
    <cfRule type="cellIs" dxfId="386" priority="47" stopIfTrue="1" operator="equal">
      <formula>0</formula>
    </cfRule>
  </conditionalFormatting>
  <conditionalFormatting sqref="G8:H65536 C8:C65536">
    <cfRule type="expression" dxfId="385" priority="57" stopIfTrue="1">
      <formula>$B8&gt;0</formula>
    </cfRule>
  </conditionalFormatting>
  <conditionalFormatting sqref="I8:J65536">
    <cfRule type="expression" dxfId="384" priority="56" stopIfTrue="1">
      <formula>$A8&gt;0</formula>
    </cfRule>
  </conditionalFormatting>
  <conditionalFormatting sqref="AR25">
    <cfRule type="cellIs" dxfId="383" priority="43" operator="equal">
      <formula>0</formula>
    </cfRule>
  </conditionalFormatting>
  <conditionalFormatting sqref="AR27">
    <cfRule type="cellIs" dxfId="382" priority="42" operator="equal">
      <formula>0</formula>
    </cfRule>
  </conditionalFormatting>
  <conditionalFormatting sqref="AR29">
    <cfRule type="cellIs" dxfId="381" priority="41" operator="equal">
      <formula>0</formula>
    </cfRule>
  </conditionalFormatting>
  <conditionalFormatting sqref="AQ26">
    <cfRule type="containsErrors" dxfId="380" priority="71">
      <formula>ISERROR(AQ26)</formula>
    </cfRule>
  </conditionalFormatting>
  <conditionalFormatting sqref="AQ28">
    <cfRule type="containsErrors" dxfId="379" priority="40">
      <formula>ISERROR(AQ28)</formula>
    </cfRule>
  </conditionalFormatting>
  <conditionalFormatting sqref="AQ30">
    <cfRule type="containsErrors" dxfId="378" priority="39">
      <formula>ISERROR(AQ30)</formula>
    </cfRule>
  </conditionalFormatting>
  <conditionalFormatting sqref="AR25">
    <cfRule type="cellIs" dxfId="377" priority="38" operator="equal">
      <formula>0</formula>
    </cfRule>
  </conditionalFormatting>
  <conditionalFormatting sqref="AR27">
    <cfRule type="cellIs" dxfId="376" priority="37" operator="equal">
      <formula>0</formula>
    </cfRule>
  </conditionalFormatting>
  <conditionalFormatting sqref="AR29">
    <cfRule type="cellIs" dxfId="375" priority="36" operator="equal">
      <formula>0</formula>
    </cfRule>
  </conditionalFormatting>
  <conditionalFormatting sqref="AQ26">
    <cfRule type="containsErrors" dxfId="374" priority="35">
      <formula>ISERROR(AQ26)</formula>
    </cfRule>
  </conditionalFormatting>
  <conditionalFormatting sqref="AQ28">
    <cfRule type="containsErrors" dxfId="373" priority="34">
      <formula>ISERROR(AQ28)</formula>
    </cfRule>
  </conditionalFormatting>
  <conditionalFormatting sqref="AQ30">
    <cfRule type="containsErrors" dxfId="372" priority="33">
      <formula>ISERROR(AQ30)</formula>
    </cfRule>
  </conditionalFormatting>
  <conditionalFormatting sqref="AR25">
    <cfRule type="cellIs" dxfId="371" priority="32" operator="equal">
      <formula>0</formula>
    </cfRule>
  </conditionalFormatting>
  <conditionalFormatting sqref="AR27">
    <cfRule type="cellIs" dxfId="370" priority="31" operator="equal">
      <formula>0</formula>
    </cfRule>
  </conditionalFormatting>
  <conditionalFormatting sqref="AR29">
    <cfRule type="cellIs" dxfId="369" priority="30" operator="equal">
      <formula>0</formula>
    </cfRule>
  </conditionalFormatting>
  <conditionalFormatting sqref="AQ26">
    <cfRule type="containsErrors" dxfId="368" priority="29">
      <formula>ISERROR(AQ26)</formula>
    </cfRule>
  </conditionalFormatting>
  <conditionalFormatting sqref="AQ28">
    <cfRule type="containsErrors" dxfId="367" priority="28">
      <formula>ISERROR(AQ28)</formula>
    </cfRule>
  </conditionalFormatting>
  <conditionalFormatting sqref="AQ30">
    <cfRule type="containsErrors" dxfId="366" priority="27">
      <formula>ISERROR(AQ30)</formula>
    </cfRule>
  </conditionalFormatting>
  <conditionalFormatting sqref="AR25">
    <cfRule type="cellIs" dxfId="365" priority="26" operator="equal">
      <formula>0</formula>
    </cfRule>
  </conditionalFormatting>
  <conditionalFormatting sqref="AR27">
    <cfRule type="cellIs" dxfId="364" priority="25" operator="equal">
      <formula>0</formula>
    </cfRule>
  </conditionalFormatting>
  <conditionalFormatting sqref="AR29">
    <cfRule type="cellIs" dxfId="363" priority="24" operator="equal">
      <formula>0</formula>
    </cfRule>
  </conditionalFormatting>
  <conditionalFormatting sqref="AQ26">
    <cfRule type="containsErrors" dxfId="362" priority="23">
      <formula>ISERROR(AQ26)</formula>
    </cfRule>
  </conditionalFormatting>
  <conditionalFormatting sqref="AQ28">
    <cfRule type="containsErrors" dxfId="361" priority="22">
      <formula>ISERROR(AQ28)</formula>
    </cfRule>
  </conditionalFormatting>
  <conditionalFormatting sqref="AQ30">
    <cfRule type="containsErrors" dxfId="360" priority="21">
      <formula>ISERROR(AQ30)</formula>
    </cfRule>
  </conditionalFormatting>
  <conditionalFormatting sqref="AR25">
    <cfRule type="cellIs" dxfId="359" priority="20" operator="equal">
      <formula>0</formula>
    </cfRule>
  </conditionalFormatting>
  <conditionalFormatting sqref="AR27">
    <cfRule type="cellIs" dxfId="358" priority="19" operator="equal">
      <formula>0</formula>
    </cfRule>
  </conditionalFormatting>
  <conditionalFormatting sqref="AR29">
    <cfRule type="cellIs" dxfId="357" priority="18" operator="equal">
      <formula>0</formula>
    </cfRule>
  </conditionalFormatting>
  <conditionalFormatting sqref="AQ26">
    <cfRule type="containsErrors" dxfId="356" priority="17">
      <formula>ISERROR(AQ26)</formula>
    </cfRule>
  </conditionalFormatting>
  <conditionalFormatting sqref="AQ28">
    <cfRule type="containsErrors" dxfId="355" priority="16">
      <formula>ISERROR(AQ28)</formula>
    </cfRule>
  </conditionalFormatting>
  <conditionalFormatting sqref="AQ30">
    <cfRule type="containsErrors" dxfId="354" priority="15">
      <formula>ISERROR(AQ30)</formula>
    </cfRule>
  </conditionalFormatting>
  <conditionalFormatting sqref="AR25">
    <cfRule type="cellIs" dxfId="353" priority="14" operator="equal">
      <formula>0</formula>
    </cfRule>
  </conditionalFormatting>
  <conditionalFormatting sqref="AR27">
    <cfRule type="cellIs" dxfId="352" priority="13" operator="equal">
      <formula>0</formula>
    </cfRule>
  </conditionalFormatting>
  <conditionalFormatting sqref="AR29">
    <cfRule type="cellIs" dxfId="351" priority="12" operator="equal">
      <formula>0</formula>
    </cfRule>
  </conditionalFormatting>
  <conditionalFormatting sqref="AQ26">
    <cfRule type="containsErrors" dxfId="350" priority="11">
      <formula>ISERROR(AQ26)</formula>
    </cfRule>
  </conditionalFormatting>
  <conditionalFormatting sqref="AQ28">
    <cfRule type="containsErrors" dxfId="349" priority="10">
      <formula>ISERROR(AQ28)</formula>
    </cfRule>
  </conditionalFormatting>
  <conditionalFormatting sqref="AQ30">
    <cfRule type="containsErrors" dxfId="348" priority="9">
      <formula>ISERROR(AQ30)</formula>
    </cfRule>
  </conditionalFormatting>
  <conditionalFormatting sqref="F8:F301">
    <cfRule type="expression" dxfId="347" priority="55">
      <formula>$D8=0</formula>
    </cfRule>
  </conditionalFormatting>
  <conditionalFormatting sqref="AT10:AV15 AZ15">
    <cfRule type="cellIs" dxfId="346" priority="8" stopIfTrue="1" operator="lessThanOrEqual">
      <formula>0</formula>
    </cfRule>
  </conditionalFormatting>
  <conditionalFormatting sqref="AT18:AV22 AT26:AV30">
    <cfRule type="cellIs" dxfId="345" priority="7" stopIfTrue="1" operator="lessThanOrEqual">
      <formula>0</formula>
    </cfRule>
  </conditionalFormatting>
  <conditionalFormatting sqref="AY26:BB30 AY18:BB22">
    <cfRule type="cellIs" dxfId="344" priority="6" stopIfTrue="1" operator="lessThanOrEqual">
      <formula>0</formula>
    </cfRule>
  </conditionalFormatting>
  <conditionalFormatting sqref="AR32 AR34 AR36">
    <cfRule type="cellIs" dxfId="343" priority="5" operator="equal">
      <formula>0</formula>
    </cfRule>
  </conditionalFormatting>
  <conditionalFormatting sqref="AQ33 AQ35 AQ37">
    <cfRule type="containsErrors" dxfId="342" priority="4">
      <formula>ISERROR(AQ33)</formula>
    </cfRule>
  </conditionalFormatting>
  <conditionalFormatting sqref="A8:P52 A53:C69 E53:P69 A70:P65536 F9:F297">
    <cfRule type="expression" dxfId="341" priority="44" stopIfTrue="1">
      <formula>OR($C8&lt;0,AND($C8=$Y8,$B8=$Y8))</formula>
    </cfRule>
  </conditionalFormatting>
  <conditionalFormatting sqref="AW15:AY15">
    <cfRule type="cellIs" dxfId="340" priority="3" stopIfTrue="1" operator="lessThanOrEqual">
      <formula>0</formula>
    </cfRule>
  </conditionalFormatting>
  <conditionalFormatting sqref="AW15:AY15">
    <cfRule type="cellIs" dxfId="339" priority="2" stopIfTrue="1" operator="lessThanOrEqual">
      <formula>0</formula>
    </cfRule>
  </conditionalFormatting>
  <conditionalFormatting sqref="D53:D69">
    <cfRule type="expression" dxfId="338" priority="1" stopIfTrue="1">
      <formula>OR($C53&lt;0,AND($C53=$Y53,$B53=$Y53))</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1"/>
  <sheetViews>
    <sheetView zoomScaleNormal="100" workbookViewId="0">
      <pane xSplit="5" ySplit="7" topLeftCell="F8" activePane="bottomRight" state="frozen"/>
      <selection pane="topRight" activeCell="F1" sqref="F1"/>
      <selection pane="bottomLeft" activeCell="A8" sqref="A8"/>
      <selection pane="bottomRight" activeCell="F10" sqref="F10"/>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2" t="s">
        <v>84</v>
      </c>
      <c r="D1" s="273"/>
      <c r="E1" s="273"/>
      <c r="F1" s="273"/>
      <c r="G1" s="273"/>
      <c r="H1" s="273"/>
      <c r="I1" s="273"/>
      <c r="J1" s="273"/>
      <c r="K1" s="273"/>
      <c r="L1" s="273"/>
      <c r="M1" s="273"/>
      <c r="N1" s="274"/>
      <c r="O1" s="16"/>
      <c r="P1" s="7"/>
      <c r="Q1" s="57" t="s">
        <v>21</v>
      </c>
    </row>
    <row r="2" spans="1:54" ht="18" customHeight="1" x14ac:dyDescent="0.2">
      <c r="B2" s="8" t="s">
        <v>3</v>
      </c>
      <c r="C2" s="272" t="s">
        <v>36</v>
      </c>
      <c r="D2" s="273"/>
      <c r="E2" s="273"/>
      <c r="F2" s="273"/>
      <c r="G2" s="273"/>
      <c r="H2" s="273"/>
      <c r="I2" s="273"/>
      <c r="J2" s="273"/>
      <c r="K2" s="273"/>
      <c r="L2" s="273"/>
      <c r="M2" s="273"/>
      <c r="N2" s="27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7">
        <v>230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73</v>
      </c>
    </row>
    <row r="8" spans="1:54" ht="12" customHeight="1" thickTop="1" x14ac:dyDescent="0.15">
      <c r="A8" s="5">
        <f t="shared" ref="A8:A71" si="0">IF(I8="A",25,IF(I8="B",25,IF(I8="C",25,IF(I8="D",15,IF(I8="E",10,0)))))</f>
        <v>0</v>
      </c>
      <c r="B8" s="5">
        <f t="shared" ref="B8:B71" si="1">IF(G8="I",20,IF(G8="II",20,IF(G8="III",20,IF(G8="IV",20,IF(G8="V",20,0)))))</f>
        <v>0</v>
      </c>
      <c r="C8" s="14">
        <f>C5</f>
        <v>230</v>
      </c>
      <c r="F8" s="253">
        <f>VLOOKUP(C8,Blad1!$A:$G,7,0)</f>
        <v>230</v>
      </c>
      <c r="G8" s="65" t="str">
        <f>IF(C8=197,"I",IF(C8=181,"II",IF(C8=167,"III",IF(C8=151,"IV",IF(C8=0,"V","")))))</f>
        <v/>
      </c>
      <c r="H8" s="4" t="str">
        <f>IF(G8="I",$K8,IF(G8="II",$K8-SUM(H7:H$8),IF(G8="III",$K8-SUM(H7:H$8),IF(G8="IV",$K8-SUM(H7:H$8),IF(G8="V",1-SUM(H7:H$8)," ")))))</f>
        <v xml:space="preserve"> </v>
      </c>
      <c r="I8" s="66" t="str">
        <f>IF(C8=43,"A",IF(C8=34,"B",IF(C8=24,"C",IF(C8=16,"D",IF(C8=-20,"E","")))))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230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230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229</v>
      </c>
      <c r="E9" s="56"/>
      <c r="F9" s="253">
        <f>VLOOKUP(C9,Blad1!$A:$G,7,0)</f>
        <v>230</v>
      </c>
      <c r="G9" s="65" t="str">
        <f t="shared" ref="G9:G72" si="17">IF(C9=197,"I",IF(C9=181,"II",IF(C9=167,"III",IF(C9=151,"IV",IF(C9=0,"V","")))))</f>
        <v/>
      </c>
      <c r="H9" s="4" t="str">
        <f>IF(G9="I",$K9,IF(G9="II",$K9-SUM(H8:H$8),IF(G9="III",$K9-SUM(H8:H$8),IF(G9="IV",$K9-SUM(H8:H$8),IF(G9="V",1-SUM(H8:H$8)," ")))))</f>
        <v xml:space="preserve"> </v>
      </c>
      <c r="I9" s="66" t="str">
        <f t="shared" ref="I9:I72" si="18">IF(C9=43,"A",IF(C9=34,"B",IF(C9=24,"C",IF(C9=16,"D",IF(C9=-20,"E","")))))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229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229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228</v>
      </c>
      <c r="E10" s="56"/>
      <c r="F10" s="253">
        <f>VLOOKUP(C10,Blad1!$A:$G,7,0)</f>
        <v>230</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230</v>
      </c>
      <c r="S10" s="12">
        <f t="shared" si="4"/>
        <v>228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228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197</v>
      </c>
      <c r="AT10" s="114">
        <f>AU10*AT$14</f>
        <v>0</v>
      </c>
      <c r="AU10" s="115">
        <f>AV10</f>
        <v>0</v>
      </c>
      <c r="AV10" s="118">
        <f>IF($U3=0,0,VLOOKUP("I",$G:$S,5,FALSE))</f>
        <v>0</v>
      </c>
    </row>
    <row r="11" spans="1:54" ht="12" customHeight="1" x14ac:dyDescent="0.15">
      <c r="A11" s="5">
        <f t="shared" si="0"/>
        <v>0</v>
      </c>
      <c r="B11" s="5">
        <f t="shared" si="1"/>
        <v>0</v>
      </c>
      <c r="C11" s="14">
        <f t="shared" si="16"/>
        <v>227</v>
      </c>
      <c r="E11" s="56"/>
      <c r="F11" s="253">
        <f>VLOOKUP(C11,Blad1!$A:$G,7,0)</f>
        <v>229</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229</v>
      </c>
      <c r="S11" s="12">
        <f t="shared" si="4"/>
        <v>227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227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151</v>
      </c>
      <c r="AT11" s="114">
        <f>AU11*AT$14</f>
        <v>0</v>
      </c>
      <c r="AU11" s="115">
        <f>AV11-AV10</f>
        <v>0</v>
      </c>
      <c r="AV11" s="118">
        <f>IF($U4=0,0,VLOOKUP("IV",$G:$S,5,FALSE))</f>
        <v>0</v>
      </c>
    </row>
    <row r="12" spans="1:54" ht="12" customHeight="1" x14ac:dyDescent="0.15">
      <c r="A12" s="5">
        <f t="shared" si="0"/>
        <v>0</v>
      </c>
      <c r="B12" s="5">
        <f t="shared" si="1"/>
        <v>0</v>
      </c>
      <c r="C12" s="14">
        <f t="shared" si="16"/>
        <v>226</v>
      </c>
      <c r="E12" s="56"/>
      <c r="F12" s="253">
        <f>VLOOKUP(C12,Blad1!$A:$G,7,0)</f>
        <v>229</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229</v>
      </c>
      <c r="S12" s="12">
        <f t="shared" si="4"/>
        <v>226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226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225</v>
      </c>
      <c r="E13" s="56"/>
      <c r="F13" s="253">
        <f>VLOOKUP(C13,Blad1!$A:$G,7,0)</f>
        <v>228</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228</v>
      </c>
      <c r="S13" s="12">
        <f t="shared" si="4"/>
        <v>225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225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224</v>
      </c>
      <c r="E14" s="56"/>
      <c r="F14" s="253">
        <f>VLOOKUP(C14,Blad1!$A:$G,7,0)</f>
        <v>228</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228</v>
      </c>
      <c r="S14" s="12">
        <f t="shared" si="4"/>
        <v>224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224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223</v>
      </c>
      <c r="F15" s="253">
        <f>VLOOKUP(C15,Blad1!$A:$G,7,0)</f>
        <v>227</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227</v>
      </c>
      <c r="S15" s="12">
        <f t="shared" si="4"/>
        <v>223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223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222</v>
      </c>
      <c r="E16" s="56"/>
      <c r="F16" s="253">
        <f>VLOOKUP(C16,Blad1!$A:$G,7,0)</f>
        <v>227</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227</v>
      </c>
      <c r="S16" s="12">
        <f t="shared" si="4"/>
        <v>222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222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47"/>
      <c r="AY16" s="28" t="s">
        <v>9</v>
      </c>
      <c r="AZ16" s="28"/>
      <c r="BA16" s="28"/>
      <c r="BB16" s="29"/>
    </row>
    <row r="17" spans="1:55" ht="12" customHeight="1" thickTop="1" x14ac:dyDescent="0.15">
      <c r="A17" s="5">
        <f t="shared" si="0"/>
        <v>0</v>
      </c>
      <c r="B17" s="5">
        <f t="shared" si="1"/>
        <v>0</v>
      </c>
      <c r="C17" s="14">
        <f t="shared" si="16"/>
        <v>221</v>
      </c>
      <c r="F17" s="253">
        <f>VLOOKUP(C17,Blad1!$A:$G,7,0)</f>
        <v>226</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226</v>
      </c>
      <c r="S17" s="12">
        <f t="shared" si="4"/>
        <v>221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221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220</v>
      </c>
      <c r="E18" s="56"/>
      <c r="F18" s="253">
        <f>VLOOKUP(C18,Blad1!$A:$G,7,0)</f>
        <v>225</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225</v>
      </c>
      <c r="S18" s="12">
        <f t="shared" si="4"/>
        <v>220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220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219</v>
      </c>
      <c r="F19" s="253">
        <f>VLOOKUP(C19,Blad1!$A:$G,7,0)</f>
        <v>225</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225</v>
      </c>
      <c r="S19" s="12">
        <f t="shared" si="4"/>
        <v>219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219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218</v>
      </c>
      <c r="F20" s="253">
        <f>VLOOKUP(C20,Blad1!$A:$G,7,0)</f>
        <v>224</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224</v>
      </c>
      <c r="S20" s="12">
        <f t="shared" si="4"/>
        <v>218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218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217</v>
      </c>
      <c r="E21" s="56"/>
      <c r="F21" s="253">
        <f>VLOOKUP(C21,Blad1!$A:$G,7,0)</f>
        <v>224</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224</v>
      </c>
      <c r="S21" s="12">
        <f t="shared" si="4"/>
        <v>217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217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216</v>
      </c>
      <c r="E22" s="56"/>
      <c r="F22" s="253">
        <f>VLOOKUP(C22,Blad1!$A:$G,7,0)</f>
        <v>223</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223</v>
      </c>
      <c r="S22" s="12">
        <f t="shared" si="4"/>
        <v>216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216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215</v>
      </c>
      <c r="E23" s="56"/>
      <c r="F23" s="253">
        <f>VLOOKUP(C23,Blad1!$A:$G,7,0)</f>
        <v>223</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223</v>
      </c>
      <c r="S23" s="12">
        <f t="shared" si="4"/>
        <v>215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215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214</v>
      </c>
      <c r="F24" s="253">
        <f>VLOOKUP(C24,Blad1!$A:$G,7,0)</f>
        <v>222</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222</v>
      </c>
      <c r="S24" s="12">
        <f t="shared" si="4"/>
        <v>214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214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213</v>
      </c>
      <c r="E25" s="56"/>
      <c r="F25" s="253">
        <f>VLOOKUP(C25,Blad1!$A:$G,7,0)</f>
        <v>221</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221</v>
      </c>
      <c r="S25" s="12">
        <f t="shared" si="4"/>
        <v>213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213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212</v>
      </c>
      <c r="F26" s="253">
        <f>VLOOKUP(C26,Blad1!$A:$G,7,0)</f>
        <v>221</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221</v>
      </c>
      <c r="S26" s="12">
        <f t="shared" si="4"/>
        <v>212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212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211</v>
      </c>
      <c r="F27" s="253">
        <f>VLOOKUP(C27,Blad1!$A:$G,7,0)</f>
        <v>220</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220</v>
      </c>
      <c r="S27" s="12">
        <f t="shared" si="4"/>
        <v>211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211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210</v>
      </c>
      <c r="F28" s="253">
        <f>VLOOKUP(C28,Blad1!$A:$G,7,0)</f>
        <v>220</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220</v>
      </c>
      <c r="S28" s="12">
        <f t="shared" si="4"/>
        <v>210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210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209</v>
      </c>
      <c r="F29" s="253">
        <f>VLOOKUP(C29,Blad1!$A:$G,7,0)</f>
        <v>219</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219</v>
      </c>
      <c r="S29" s="12">
        <f t="shared" si="4"/>
        <v>209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209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208</v>
      </c>
      <c r="E30" s="56"/>
      <c r="F30" s="253">
        <f>VLOOKUP(C30,Blad1!$A:$G,7,0)</f>
        <v>219</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219</v>
      </c>
      <c r="S30" s="12">
        <f t="shared" si="4"/>
        <v>208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208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207</v>
      </c>
      <c r="F31" s="253">
        <f>VLOOKUP(C31,Blad1!$A:$G,7,0)</f>
        <v>218</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218</v>
      </c>
      <c r="S31" s="12">
        <f t="shared" si="4"/>
        <v>207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207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206</v>
      </c>
      <c r="F32" s="253">
        <f>VLOOKUP(C32,Blad1!$A:$G,7,0)</f>
        <v>218</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218</v>
      </c>
      <c r="S32" s="12">
        <f t="shared" si="4"/>
        <v>206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206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205</v>
      </c>
      <c r="F33" s="253">
        <f>VLOOKUP(C33,Blad1!$A:$G,7,0)</f>
        <v>217</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217</v>
      </c>
      <c r="S33" s="12">
        <f t="shared" si="4"/>
        <v>205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205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5" t="e">
        <f>VLOOKUP(AQ32,L8:Q275,6,FALSE)</f>
        <v>#N/A</v>
      </c>
      <c r="AR33" s="276"/>
      <c r="AS33" s="276"/>
      <c r="AT33" s="276"/>
      <c r="AU33" s="276"/>
      <c r="AV33" s="276"/>
      <c r="AW33" s="276"/>
      <c r="AX33" s="276"/>
      <c r="AY33" s="276"/>
      <c r="AZ33" s="276"/>
      <c r="BA33" s="276"/>
      <c r="BB33" s="277"/>
    </row>
    <row r="34" spans="1:54" ht="12" customHeight="1" x14ac:dyDescent="0.15">
      <c r="A34" s="5">
        <f t="shared" si="0"/>
        <v>0</v>
      </c>
      <c r="B34" s="5">
        <f t="shared" si="1"/>
        <v>0</v>
      </c>
      <c r="C34" s="14">
        <f t="shared" si="16"/>
        <v>204</v>
      </c>
      <c r="F34" s="253">
        <f>VLOOKUP(C34,Blad1!$A:$G,7,0)</f>
        <v>216</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216</v>
      </c>
      <c r="S34" s="12">
        <f t="shared" si="4"/>
        <v>204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204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203</v>
      </c>
      <c r="F35" s="253">
        <f>VLOOKUP(C35,Blad1!$A:$G,7,0)</f>
        <v>216</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216</v>
      </c>
      <c r="S35" s="12">
        <f t="shared" si="4"/>
        <v>203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203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8" t="e">
        <f>VLOOKUP(AQ34,L8:Q275,6,FALSE)</f>
        <v>#N/A</v>
      </c>
      <c r="AR35" s="279"/>
      <c r="AS35" s="279"/>
      <c r="AT35" s="279"/>
      <c r="AU35" s="279"/>
      <c r="AV35" s="279"/>
      <c r="AW35" s="279"/>
      <c r="AX35" s="279"/>
      <c r="AY35" s="279"/>
      <c r="AZ35" s="279"/>
      <c r="BA35" s="279"/>
      <c r="BB35" s="280"/>
    </row>
    <row r="36" spans="1:54" ht="12" customHeight="1" x14ac:dyDescent="0.15">
      <c r="A36" s="5">
        <f t="shared" si="0"/>
        <v>0</v>
      </c>
      <c r="B36" s="5">
        <f t="shared" si="1"/>
        <v>0</v>
      </c>
      <c r="C36" s="14">
        <f t="shared" si="16"/>
        <v>202</v>
      </c>
      <c r="F36" s="253">
        <f>VLOOKUP(C36,Blad1!$A:$G,7,0)</f>
        <v>215</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215</v>
      </c>
      <c r="S36" s="12">
        <f t="shared" si="4"/>
        <v>202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202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201</v>
      </c>
      <c r="F37" s="253">
        <f>VLOOKUP(C37,Blad1!$A:$G,7,0)</f>
        <v>215</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215</v>
      </c>
      <c r="S37" s="12">
        <f t="shared" si="4"/>
        <v>201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201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9" t="e">
        <f>VLOOKUP(AQ36,L8:T275,6,FALSE)</f>
        <v>#N/A</v>
      </c>
      <c r="AR37" s="270"/>
      <c r="AS37" s="270"/>
      <c r="AT37" s="270"/>
      <c r="AU37" s="270"/>
      <c r="AV37" s="270"/>
      <c r="AW37" s="270"/>
      <c r="AX37" s="270"/>
      <c r="AY37" s="270"/>
      <c r="AZ37" s="270"/>
      <c r="BA37" s="270"/>
      <c r="BB37" s="271"/>
    </row>
    <row r="38" spans="1:54" ht="12" customHeight="1" thickTop="1" x14ac:dyDescent="0.15">
      <c r="A38" s="5">
        <f t="shared" si="0"/>
        <v>0</v>
      </c>
      <c r="B38" s="5">
        <f t="shared" si="1"/>
        <v>0</v>
      </c>
      <c r="C38" s="14">
        <f t="shared" si="16"/>
        <v>200</v>
      </c>
      <c r="F38" s="253">
        <f>VLOOKUP(C38,Blad1!$A:$G,7,0)</f>
        <v>214</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214</v>
      </c>
      <c r="S38" s="12">
        <f t="shared" si="4"/>
        <v>200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200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199</v>
      </c>
      <c r="F39" s="253">
        <f>VLOOKUP(C39,Blad1!$A:$G,7,0)</f>
        <v>214</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214</v>
      </c>
      <c r="S39" s="12">
        <f t="shared" si="4"/>
        <v>199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199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198</v>
      </c>
      <c r="F40" s="253">
        <f>VLOOKUP(C40,Blad1!$A:$G,7,0)</f>
        <v>213</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213</v>
      </c>
      <c r="S40" s="12">
        <f t="shared" si="4"/>
        <v>198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198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20</v>
      </c>
      <c r="C41" s="14">
        <f t="shared" si="16"/>
        <v>197</v>
      </c>
      <c r="F41" s="253">
        <f>VLOOKUP(C41,Blad1!$A:$G,7,0)</f>
        <v>213</v>
      </c>
      <c r="G41" s="65" t="str">
        <f t="shared" si="17"/>
        <v>I</v>
      </c>
      <c r="H41" s="4">
        <f>IF(G41="I",$K41,IF(G41="II",$K41-SUM(H$8:H40),IF(G41="III",$K41-SUM(H$8:H40),IF(G41="IV",$K41-SUM(H$8:H40),IF(G41="V",1-SUM(H$8:H40)," ")))))</f>
        <v>0</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213</v>
      </c>
      <c r="S41" s="12">
        <f t="shared" si="4"/>
        <v>197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197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196</v>
      </c>
      <c r="F42" s="253">
        <f>VLOOKUP(C42,Blad1!$A:$G,7,0)</f>
        <v>212</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212</v>
      </c>
      <c r="S42" s="12">
        <f t="shared" si="4"/>
        <v>196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196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195</v>
      </c>
      <c r="F43" s="253">
        <f>VLOOKUP(C43,Blad1!$A:$G,7,0)</f>
        <v>211</v>
      </c>
      <c r="G43" s="65" t="str">
        <f t="shared" si="17"/>
        <v/>
      </c>
      <c r="H43" s="4" t="str">
        <f>IF(G43="I",$K43,IF(G43="II",$K43-SUM(H$8:H42),IF(G43="III",$K43-SUM(H$8:H42),IF(G43="IV",$K43-SUM(H$8:H42),IF(G43="V",1-SUM(H$8:H42)," ")))))</f>
        <v xml:space="preserve">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211</v>
      </c>
      <c r="S43" s="12">
        <f t="shared" si="4"/>
        <v>195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195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194</v>
      </c>
      <c r="F44" s="253">
        <f>VLOOKUP(C44,Blad1!$A:$G,7,0)</f>
        <v>211</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211</v>
      </c>
      <c r="S44" s="12">
        <f t="shared" si="4"/>
        <v>194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194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193</v>
      </c>
      <c r="F45" s="253">
        <f>VLOOKUP(C45,Blad1!$A:$G,7,0)</f>
        <v>210</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210</v>
      </c>
      <c r="S45" s="12">
        <f t="shared" si="4"/>
        <v>193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193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192</v>
      </c>
      <c r="F46" s="253">
        <f>VLOOKUP(C46,Blad1!$A:$G,7,0)</f>
        <v>210</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210</v>
      </c>
      <c r="S46" s="12">
        <f t="shared" si="4"/>
        <v>192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192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191</v>
      </c>
      <c r="F47" s="253">
        <f>VLOOKUP(C47,Blad1!$A:$G,7,0)</f>
        <v>209</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209</v>
      </c>
      <c r="S47" s="12">
        <f t="shared" si="4"/>
        <v>191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191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190</v>
      </c>
      <c r="F48" s="253">
        <f>VLOOKUP(C48,Blad1!$A:$G,7,0)</f>
        <v>209</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209</v>
      </c>
      <c r="S48" s="12">
        <f t="shared" si="4"/>
        <v>190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190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189</v>
      </c>
      <c r="F49" s="253">
        <f>VLOOKUP(C49,Blad1!$A:$G,7,0)</f>
        <v>208</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208</v>
      </c>
      <c r="S49" s="12">
        <f t="shared" si="4"/>
        <v>189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189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188</v>
      </c>
      <c r="F50" s="253">
        <f>VLOOKUP(C50,Blad1!$A:$G,7,0)</f>
        <v>208</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208</v>
      </c>
      <c r="S50" s="12">
        <f t="shared" si="4"/>
        <v>188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188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187</v>
      </c>
      <c r="F51" s="253">
        <f>VLOOKUP(C51,Blad1!$A:$G,7,0)</f>
        <v>207</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207</v>
      </c>
      <c r="S51" s="12">
        <f t="shared" si="4"/>
        <v>187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187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186</v>
      </c>
      <c r="F52" s="253">
        <f>VLOOKUP(C52,Blad1!$A:$G,7,0)</f>
        <v>206</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206</v>
      </c>
      <c r="S52" s="12">
        <f t="shared" si="4"/>
        <v>186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186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185</v>
      </c>
      <c r="F53" s="253">
        <f>VLOOKUP(C53,Blad1!$A:$G,7,0)</f>
        <v>206</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206</v>
      </c>
      <c r="S53" s="12">
        <f t="shared" si="4"/>
        <v>185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185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184</v>
      </c>
      <c r="F54" s="253">
        <f>VLOOKUP(C54,Blad1!$A:$G,7,0)</f>
        <v>205</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205</v>
      </c>
      <c r="S54" s="12">
        <f t="shared" si="4"/>
        <v>184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184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183</v>
      </c>
      <c r="F55" s="253">
        <f>VLOOKUP(C55,Blad1!$A:$G,7,0)</f>
        <v>205</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205</v>
      </c>
      <c r="S55" s="12">
        <f t="shared" si="4"/>
        <v>183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183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182</v>
      </c>
      <c r="F56" s="253">
        <f>VLOOKUP(C56,Blad1!$A:$G,7,0)</f>
        <v>204</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204</v>
      </c>
      <c r="S56" s="12">
        <f t="shared" si="4"/>
        <v>182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182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20</v>
      </c>
      <c r="C57" s="14">
        <f t="shared" si="16"/>
        <v>181</v>
      </c>
      <c r="F57" s="253">
        <f>VLOOKUP(C57,Blad1!$A:$G,7,0)</f>
        <v>204</v>
      </c>
      <c r="G57" s="65" t="str">
        <f t="shared" si="17"/>
        <v>II</v>
      </c>
      <c r="H57" s="4">
        <f>IF(G57="I",$K57,IF(G57="II",$K57-SUM(H$8:H56),IF(G57="III",$K57-SUM(H$8:H56),IF(G57="IV",$K57-SUM(H$8:H56),IF(G57="V",1-SUM(H$8:H56)," ")))))</f>
        <v>0</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204</v>
      </c>
      <c r="S57" s="12">
        <f t="shared" si="4"/>
        <v>181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181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180</v>
      </c>
      <c r="F58" s="253">
        <f>VLOOKUP(C58,Blad1!$A:$G,7,0)</f>
        <v>203</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203</v>
      </c>
      <c r="S58" s="12">
        <f t="shared" si="4"/>
        <v>180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180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179</v>
      </c>
      <c r="F59" s="253">
        <f>VLOOKUP(C59,Blad1!$A:$G,7,0)</f>
        <v>203</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203</v>
      </c>
      <c r="S59" s="12">
        <f t="shared" si="4"/>
        <v>179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179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178</v>
      </c>
      <c r="F60" s="253">
        <f>VLOOKUP(C60,Blad1!$A:$G,7,0)</f>
        <v>202</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202</v>
      </c>
      <c r="S60" s="12">
        <f t="shared" si="4"/>
        <v>178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178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177</v>
      </c>
      <c r="F61" s="253">
        <f>VLOOKUP(C61,Blad1!$A:$G,7,0)</f>
        <v>201</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201</v>
      </c>
      <c r="S61" s="12">
        <f t="shared" si="4"/>
        <v>177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177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176</v>
      </c>
      <c r="F62" s="253">
        <f>VLOOKUP(C62,Blad1!$A:$G,7,0)</f>
        <v>201</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201</v>
      </c>
      <c r="S62" s="12">
        <f t="shared" si="4"/>
        <v>176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176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175</v>
      </c>
      <c r="F63" s="253">
        <f>VLOOKUP(C63,Blad1!$A:$G,7,0)</f>
        <v>200</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200</v>
      </c>
      <c r="S63" s="12">
        <f t="shared" si="4"/>
        <v>175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175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174</v>
      </c>
      <c r="F64" s="253">
        <f>VLOOKUP(C64,Blad1!$A:$G,7,0)</f>
        <v>200</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200</v>
      </c>
      <c r="S64" s="12">
        <f t="shared" si="4"/>
        <v>174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174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173</v>
      </c>
      <c r="F65" s="253">
        <f>VLOOKUP(C65,Blad1!$A:$G,7,0)</f>
        <v>199</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199</v>
      </c>
      <c r="S65" s="12">
        <f t="shared" si="4"/>
        <v>173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173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172</v>
      </c>
      <c r="F66" s="253">
        <f>VLOOKUP(C66,Blad1!$A:$G,7,0)</f>
        <v>199</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199</v>
      </c>
      <c r="S66" s="12">
        <f t="shared" si="4"/>
        <v>172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172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171</v>
      </c>
      <c r="F67" s="253">
        <f>VLOOKUP(C67,Blad1!$A:$G,7,0)</f>
        <v>198</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198</v>
      </c>
      <c r="S67" s="12">
        <f t="shared" si="4"/>
        <v>171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171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170</v>
      </c>
      <c r="F68" s="253">
        <f>VLOOKUP(C68,Blad1!$A:$G,7,0)</f>
        <v>197</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197</v>
      </c>
      <c r="S68" s="12">
        <f t="shared" si="4"/>
        <v>170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170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169</v>
      </c>
      <c r="F69" s="253">
        <f>VLOOKUP(C69,Blad1!$A:$G,7,0)</f>
        <v>197</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197</v>
      </c>
      <c r="S69" s="12">
        <f t="shared" si="4"/>
        <v>169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169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168</v>
      </c>
      <c r="F70" s="253">
        <f>VLOOKUP(C70,Blad1!$A:$G,7,0)</f>
        <v>196</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196</v>
      </c>
      <c r="S70" s="12">
        <f t="shared" si="4"/>
        <v>168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168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20</v>
      </c>
      <c r="C71" s="14">
        <f t="shared" si="16"/>
        <v>167</v>
      </c>
      <c r="F71" s="253">
        <f>VLOOKUP(C71,Blad1!$A:$G,7,0)</f>
        <v>196</v>
      </c>
      <c r="G71" s="65" t="str">
        <f t="shared" si="17"/>
        <v>III</v>
      </c>
      <c r="H71" s="4">
        <f>IF(G71="I",$K71,IF(G71="II",$K71-SUM(H$8:H70),IF(G71="III",$K71-SUM(H$8:H70),IF(G71="IV",$K71-SUM(H$8:H70),IF(G71="V",1-SUM(H$8:H70)," ")))))</f>
        <v>0</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196</v>
      </c>
      <c r="S71" s="12">
        <f t="shared" si="4"/>
        <v>167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167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166</v>
      </c>
      <c r="F72" s="253">
        <f>VLOOKUP(C72,Blad1!$A:$G,7,0)</f>
        <v>195</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195</v>
      </c>
      <c r="S72" s="12">
        <f t="shared" ref="S72:S135" si="28">C72</f>
        <v>166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166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165</v>
      </c>
      <c r="F73" s="253">
        <f>VLOOKUP(C73,Blad1!$A:$G,7,0)</f>
        <v>195</v>
      </c>
      <c r="G73" s="65" t="str">
        <f t="shared" ref="G73:G136" si="41">IF(C73=197,"I",IF(C73=181,"II",IF(C73=167,"III",IF(C73=151,"IV",IF(C73=0,"V","")))))</f>
        <v/>
      </c>
      <c r="H73" s="4" t="str">
        <f>IF(G73="I",$K73,IF(G73="II",$K73-SUM(H$8:H72),IF(G73="III",$K73-SUM(H$8:H72),IF(G73="IV",$K73-SUM(H$8:H72),IF(G73="V",1-SUM(H$8:H72)," ")))))</f>
        <v xml:space="preserve"> </v>
      </c>
      <c r="I73" s="66" t="str">
        <f t="shared" ref="I73:I125" si="42">IF(C73=43,"A",IF(C73=34,"B",IF(C73=24,"C",IF(C73=16,"D",IF(C73=-20,"E","")))))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195</v>
      </c>
      <c r="S73" s="12">
        <f t="shared" si="28"/>
        <v>165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165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164</v>
      </c>
      <c r="F74" s="253">
        <f>VLOOKUP(C74,Blad1!$A:$G,7,0)</f>
        <v>194</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194</v>
      </c>
      <c r="S74" s="12">
        <f t="shared" si="28"/>
        <v>164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164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163</v>
      </c>
      <c r="F75" s="253">
        <f>VLOOKUP(C75,Blad1!$A:$G,7,0)</f>
        <v>194</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194</v>
      </c>
      <c r="S75" s="12">
        <f t="shared" si="28"/>
        <v>163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163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162</v>
      </c>
      <c r="F76" s="253">
        <f>VLOOKUP(C76,Blad1!$A:$G,7,0)</f>
        <v>193</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193</v>
      </c>
      <c r="S76" s="12">
        <f t="shared" si="28"/>
        <v>162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162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161</v>
      </c>
      <c r="F77" s="253">
        <f>VLOOKUP(C77,Blad1!$A:$G,7,0)</f>
        <v>192</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192</v>
      </c>
      <c r="S77" s="12">
        <f t="shared" si="28"/>
        <v>161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161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160</v>
      </c>
      <c r="F78" s="253">
        <f>VLOOKUP(C78,Blad1!$A:$G,7,0)</f>
        <v>192</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192</v>
      </c>
      <c r="S78" s="12">
        <f t="shared" si="28"/>
        <v>160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160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159</v>
      </c>
      <c r="F79" s="253">
        <f>VLOOKUP(C79,Blad1!$A:$G,7,0)</f>
        <v>191</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191</v>
      </c>
      <c r="S79" s="12">
        <f t="shared" si="28"/>
        <v>159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159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158</v>
      </c>
      <c r="F80" s="253">
        <f>VLOOKUP(C80,Blad1!$A:$G,7,0)</f>
        <v>191</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191</v>
      </c>
      <c r="S80" s="12">
        <f t="shared" si="28"/>
        <v>158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158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157</v>
      </c>
      <c r="F81" s="253">
        <f>VLOOKUP(C81,Blad1!$A:$G,7,0)</f>
        <v>190</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190</v>
      </c>
      <c r="S81" s="12">
        <f t="shared" si="28"/>
        <v>157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157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156</v>
      </c>
      <c r="F82" s="253">
        <f>VLOOKUP(C82,Blad1!$A:$G,7,0)</f>
        <v>190</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190</v>
      </c>
      <c r="S82" s="12">
        <f t="shared" si="28"/>
        <v>156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156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155</v>
      </c>
      <c r="F83" s="253">
        <f>VLOOKUP(C83,Blad1!$A:$G,7,0)</f>
        <v>189</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189</v>
      </c>
      <c r="S83" s="12">
        <f t="shared" si="28"/>
        <v>155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155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154</v>
      </c>
      <c r="F84" s="253">
        <f>VLOOKUP(C84,Blad1!$A:$G,7,0)</f>
        <v>189</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189</v>
      </c>
      <c r="S84" s="12">
        <f t="shared" si="28"/>
        <v>154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154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153</v>
      </c>
      <c r="F85" s="253">
        <f>VLOOKUP(C85,Blad1!$A:$G,7,0)</f>
        <v>188</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188</v>
      </c>
      <c r="S85" s="12">
        <f t="shared" si="28"/>
        <v>153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153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152</v>
      </c>
      <c r="F86" s="253">
        <f>VLOOKUP(C86,Blad1!$A:$G,7,0)</f>
        <v>187</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187</v>
      </c>
      <c r="S86" s="12">
        <f t="shared" si="28"/>
        <v>152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152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20</v>
      </c>
      <c r="C87" s="14">
        <f t="shared" si="40"/>
        <v>151</v>
      </c>
      <c r="F87" s="253">
        <f>VLOOKUP(C87,Blad1!$A:$G,7,0)</f>
        <v>187</v>
      </c>
      <c r="G87" s="65" t="str">
        <f t="shared" si="41"/>
        <v>IV</v>
      </c>
      <c r="H87" s="4">
        <f>IF(G87="I",$K87,IF(G87="II",$K87-SUM(H$8:H86),IF(G87="III",$K87-SUM(H$8:H86),IF(G87="IV",$K87-SUM(H$8:H86),IF(G87="V",1-SUM(H$8:H86)," ")))))</f>
        <v>0</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187</v>
      </c>
      <c r="S87" s="12">
        <f t="shared" si="28"/>
        <v>151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151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150</v>
      </c>
      <c r="F88" s="253">
        <f>VLOOKUP(C88,Blad1!$A:$G,7,0)</f>
        <v>186</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186</v>
      </c>
      <c r="S88" s="12">
        <f t="shared" si="28"/>
        <v>150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150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149</v>
      </c>
      <c r="F89" s="253">
        <f>VLOOKUP(C89,Blad1!$A:$G,7,0)</f>
        <v>186</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186</v>
      </c>
      <c r="S89" s="12">
        <f t="shared" si="28"/>
        <v>149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149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148</v>
      </c>
      <c r="F90" s="253">
        <f>VLOOKUP(C90,Blad1!$A:$G,7,0)</f>
        <v>185</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185</v>
      </c>
      <c r="S90" s="12">
        <f t="shared" si="28"/>
        <v>148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148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147</v>
      </c>
      <c r="F91" s="253">
        <f>VLOOKUP(C91,Blad1!$A:$G,7,0)</f>
        <v>185</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185</v>
      </c>
      <c r="S91" s="12">
        <f t="shared" si="28"/>
        <v>147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147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146</v>
      </c>
      <c r="F92" s="253">
        <f>VLOOKUP(C92,Blad1!$A:$G,7,0)</f>
        <v>184</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184</v>
      </c>
      <c r="S92" s="12">
        <f t="shared" si="28"/>
        <v>146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146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145</v>
      </c>
      <c r="F93" s="253">
        <f>VLOOKUP(C93,Blad1!$A:$G,7,0)</f>
        <v>184</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184</v>
      </c>
      <c r="S93" s="12">
        <f t="shared" si="28"/>
        <v>145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145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144</v>
      </c>
      <c r="F94" s="253">
        <f>VLOOKUP(C94,Blad1!$A:$G,7,0)</f>
        <v>183</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183</v>
      </c>
      <c r="S94" s="12">
        <f t="shared" si="28"/>
        <v>144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144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143</v>
      </c>
      <c r="F95" s="253">
        <f>VLOOKUP(C95,Blad1!$A:$G,7,0)</f>
        <v>182</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182</v>
      </c>
      <c r="S95" s="12">
        <f t="shared" si="28"/>
        <v>143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143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142</v>
      </c>
      <c r="F96" s="253">
        <f>VLOOKUP(C96,Blad1!$A:$G,7,0)</f>
        <v>182</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182</v>
      </c>
      <c r="S96" s="12">
        <f t="shared" si="28"/>
        <v>142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142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141</v>
      </c>
      <c r="F97" s="253">
        <f>VLOOKUP(C97,Blad1!$A:$G,7,0)</f>
        <v>181</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181</v>
      </c>
      <c r="S97" s="12">
        <f t="shared" si="28"/>
        <v>141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141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140</v>
      </c>
      <c r="F98" s="253">
        <f>VLOOKUP(C98,Blad1!$A:$G,7,0)</f>
        <v>181</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181</v>
      </c>
      <c r="S98" s="12">
        <f t="shared" si="28"/>
        <v>140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140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139</v>
      </c>
      <c r="F99" s="253">
        <f>VLOOKUP(C99,Blad1!$A:$G,7,0)</f>
        <v>180</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180</v>
      </c>
      <c r="S99" s="12">
        <f t="shared" si="28"/>
        <v>139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139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138</v>
      </c>
      <c r="F100" s="253">
        <f>VLOOKUP(C100,Blad1!$A:$G,7,0)</f>
        <v>180</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180</v>
      </c>
      <c r="S100" s="12">
        <f t="shared" si="28"/>
        <v>138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138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137</v>
      </c>
      <c r="F101" s="253">
        <f>VLOOKUP(C101,Blad1!$A:$G,7,0)</f>
        <v>179</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179</v>
      </c>
      <c r="S101" s="12">
        <f t="shared" si="28"/>
        <v>137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137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136</v>
      </c>
      <c r="F102" s="253">
        <f>VLOOKUP(C102,Blad1!$A:$G,7,0)</f>
        <v>179</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179</v>
      </c>
      <c r="S102" s="12">
        <f t="shared" si="28"/>
        <v>136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136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135</v>
      </c>
      <c r="F103" s="253">
        <f>VLOOKUP(C103,Blad1!$A:$G,7,0)</f>
        <v>178</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178</v>
      </c>
      <c r="S103" s="12">
        <f t="shared" si="28"/>
        <v>135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135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134</v>
      </c>
      <c r="F104" s="253">
        <f>VLOOKUP(C104,Blad1!$A:$G,7,0)</f>
        <v>177</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177</v>
      </c>
      <c r="S104" s="12">
        <f t="shared" si="28"/>
        <v>134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134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133</v>
      </c>
      <c r="F105" s="253">
        <f>VLOOKUP(C105,Blad1!$A:$G,7,0)</f>
        <v>177</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177</v>
      </c>
      <c r="S105" s="12">
        <f t="shared" si="28"/>
        <v>133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133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132</v>
      </c>
      <c r="F106" s="253">
        <f>VLOOKUP(C106,Blad1!$A:$G,7,0)</f>
        <v>176</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176</v>
      </c>
      <c r="S106" s="12">
        <f t="shared" si="28"/>
        <v>132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132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131</v>
      </c>
      <c r="F107" s="253">
        <f>VLOOKUP(C107,Blad1!$A:$G,7,0)</f>
        <v>176</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176</v>
      </c>
      <c r="S107" s="12">
        <f t="shared" si="28"/>
        <v>131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131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130</v>
      </c>
      <c r="F108" s="253">
        <f>VLOOKUP(C108,Blad1!$A:$G,7,0)</f>
        <v>175</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175</v>
      </c>
      <c r="S108" s="12">
        <f t="shared" si="28"/>
        <v>130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130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129</v>
      </c>
      <c r="F109" s="253">
        <f>VLOOKUP(C109,Blad1!$A:$G,7,0)</f>
        <v>175</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175</v>
      </c>
      <c r="S109" s="12">
        <f t="shared" si="28"/>
        <v>129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129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128</v>
      </c>
      <c r="F110" s="253">
        <f>VLOOKUP(C110,Blad1!$A:$G,7,0)</f>
        <v>174</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174</v>
      </c>
      <c r="S110" s="12">
        <f t="shared" si="28"/>
        <v>128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128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127</v>
      </c>
      <c r="F111" s="253">
        <f>VLOOKUP(C111,Blad1!$A:$G,7,0)</f>
        <v>173</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173</v>
      </c>
      <c r="S111" s="12">
        <f t="shared" si="28"/>
        <v>127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127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126</v>
      </c>
      <c r="F112" s="253">
        <f>VLOOKUP(C112,Blad1!$A:$G,7,0)</f>
        <v>173</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173</v>
      </c>
      <c r="S112" s="12">
        <f t="shared" si="28"/>
        <v>126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126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125</v>
      </c>
      <c r="F113" s="253">
        <f>VLOOKUP(C113,Blad1!$A:$G,7,0)</f>
        <v>172</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172</v>
      </c>
      <c r="S113" s="12">
        <f t="shared" si="28"/>
        <v>125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125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124</v>
      </c>
      <c r="F114" s="253">
        <f>VLOOKUP(C114,Blad1!$A:$G,7,0)</f>
        <v>172</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172</v>
      </c>
      <c r="S114" s="12">
        <f t="shared" si="28"/>
        <v>124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124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123</v>
      </c>
      <c r="F115" s="253">
        <f>VLOOKUP(C115,Blad1!$A:$G,7,0)</f>
        <v>171</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171</v>
      </c>
      <c r="S115" s="12">
        <f t="shared" si="28"/>
        <v>123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123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122</v>
      </c>
      <c r="F116" s="253">
        <f>VLOOKUP(C116,Blad1!$A:$G,7,0)</f>
        <v>171</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171</v>
      </c>
      <c r="S116" s="12">
        <f t="shared" si="28"/>
        <v>122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122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121</v>
      </c>
      <c r="F117" s="253">
        <f>VLOOKUP(C117,Blad1!$A:$G,7,0)</f>
        <v>170</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170</v>
      </c>
      <c r="S117" s="12">
        <f t="shared" si="28"/>
        <v>121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121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120</v>
      </c>
      <c r="F118" s="253">
        <f>VLOOKUP(C118,Blad1!$A:$G,7,0)</f>
        <v>170</v>
      </c>
      <c r="G118" s="65" t="str">
        <f t="shared" si="41"/>
        <v/>
      </c>
      <c r="H118" s="4" t="str">
        <f>IF(G118="I",$K118,IF(G118="II",$K118-SUM(H$8:H117),IF(G118="III",$K118-SUM(H$8:H117),IF(G118="IV",$K118-SUM(H$8:H117),IF(G118="V",1-SUM(H$8:H117)," ")))))</f>
        <v xml:space="preserve"> </v>
      </c>
      <c r="I118" s="66"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170</v>
      </c>
      <c r="S118" s="12">
        <f t="shared" si="28"/>
        <v>120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120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119</v>
      </c>
      <c r="F119" s="253">
        <f>VLOOKUP(C119,Blad1!$A:$G,7,0)</f>
        <v>169</v>
      </c>
      <c r="G119" s="65" t="str">
        <f t="shared" si="41"/>
        <v/>
      </c>
      <c r="H119" s="4" t="str">
        <f>IF(G119="I",$K119,IF(G119="II",$K119-SUM(H$8:H118),IF(G119="III",$K119-SUM(H$8:H118),IF(G119="IV",$K119-SUM(H$8:H118),IF(G119="V",1-SUM(H$8:H118)," ")))))</f>
        <v xml:space="preserve"> </v>
      </c>
      <c r="I119" s="66"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169</v>
      </c>
      <c r="S119" s="12">
        <f t="shared" si="28"/>
        <v>119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119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118</v>
      </c>
      <c r="F120" s="120">
        <f>VLOOKUP(C120,Blad1!$A:$G,7,0)</f>
        <v>168</v>
      </c>
      <c r="G120" s="65" t="str">
        <f t="shared" si="41"/>
        <v/>
      </c>
      <c r="H120" s="4" t="str">
        <f>IF(G120="I",$K120,IF(G120="II",$K120-SUM(H$8:H119),IF(G120="III",$K120-SUM(H$8:H119),IF(G120="IV",$K120-SUM(H$8:H119),IF(G120="V",1-SUM(H$8:H119)," ")))))</f>
        <v xml:space="preserve"> </v>
      </c>
      <c r="I120" s="66"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168</v>
      </c>
      <c r="S120" s="12">
        <f t="shared" si="28"/>
        <v>118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118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117</v>
      </c>
      <c r="F121" s="120">
        <f>VLOOKUP(C121,Blad1!$A:$G,7,0)</f>
        <v>168</v>
      </c>
      <c r="G121" s="65" t="str">
        <f t="shared" si="41"/>
        <v/>
      </c>
      <c r="H121" s="4" t="str">
        <f>IF(G121="I",$K121,IF(G121="II",$K121-SUM(H$8:H120),IF(G121="III",$K121-SUM(H$8:H120),IF(G121="IV",$K121-SUM(H$8:H120),IF(G121="V",1-SUM(H$8:H120)," ")))))</f>
        <v xml:space="preserve"> </v>
      </c>
      <c r="I121" s="66"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168</v>
      </c>
      <c r="S121" s="12">
        <f t="shared" si="28"/>
        <v>117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117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116</v>
      </c>
      <c r="F122" s="120">
        <f>VLOOKUP(C122,Blad1!$A:$G,7,0)</f>
        <v>167</v>
      </c>
      <c r="G122" s="65" t="str">
        <f t="shared" si="41"/>
        <v/>
      </c>
      <c r="H122" s="4" t="str">
        <f>IF(G122="I",$K122,IF(G122="II",$K122-SUM(H$8:H121),IF(G122="III",$K122-SUM(H$8:H121),IF(G122="IV",$K122-SUM(H$8:H121),IF(G122="V",1-SUM(H$8:H121)," ")))))</f>
        <v xml:space="preserve"> </v>
      </c>
      <c r="I122" s="66"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167</v>
      </c>
      <c r="S122" s="12">
        <f t="shared" si="28"/>
        <v>116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116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115</v>
      </c>
      <c r="F123" s="120">
        <f>VLOOKUP(C123,Blad1!$A:$G,7,0)</f>
        <v>167</v>
      </c>
      <c r="G123" s="65" t="str">
        <f t="shared" si="41"/>
        <v/>
      </c>
      <c r="H123" s="4" t="str">
        <f>IF(G123="I",$K123,IF(G123="II",$K123-SUM(H$8:H122),IF(G123="III",$K123-SUM(H$8:H122),IF(G123="IV",$K123-SUM(H$8:H122),IF(G123="V",1-SUM(H$8:H122)," ")))))</f>
        <v xml:space="preserve"> </v>
      </c>
      <c r="I123" s="66"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167</v>
      </c>
      <c r="S123" s="12">
        <f t="shared" si="28"/>
        <v>115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115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114</v>
      </c>
      <c r="F124" s="120">
        <f>VLOOKUP(C124,Blad1!$A:$G,7,0)</f>
        <v>166</v>
      </c>
      <c r="G124" s="65" t="str">
        <f t="shared" si="41"/>
        <v/>
      </c>
      <c r="H124" s="4" t="str">
        <f>IF(G124="I",$K124,IF(G124="II",$K124-SUM(H$8:H123),IF(G124="III",$K124-SUM(H$8:H123),IF(G124="IV",$K124-SUM(H$8:H123),IF(G124="V",1-SUM(H$8:H123)," ")))))</f>
        <v xml:space="preserve"> </v>
      </c>
      <c r="I124" s="66"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166</v>
      </c>
      <c r="S124" s="12">
        <f t="shared" si="28"/>
        <v>114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114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113</v>
      </c>
      <c r="F125" s="120">
        <f>VLOOKUP(C125,Blad1!$A:$G,7,0)</f>
        <v>166</v>
      </c>
      <c r="G125" s="65" t="str">
        <f t="shared" si="41"/>
        <v/>
      </c>
      <c r="H125" s="4" t="str">
        <f>IF(G125="I",$K125,IF(G125="II",$K125-SUM(H$8:H124),IF(G125="III",$K125-SUM(H$8:H124),IF(G125="IV",$K125-SUM(H$8:H124),IF(G125="V",1-SUM(H$8:H124)," ")))))</f>
        <v xml:space="preserve"> </v>
      </c>
      <c r="I125" s="66"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166</v>
      </c>
      <c r="S125" s="12">
        <f t="shared" si="28"/>
        <v>113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113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112</v>
      </c>
      <c r="F126" s="120">
        <f>VLOOKUP(C126,Blad1!$A:$G,7,0)</f>
        <v>165</v>
      </c>
      <c r="G126" s="65" t="str">
        <f t="shared" si="41"/>
        <v/>
      </c>
      <c r="H126" s="4" t="str">
        <f>IF(G126="I",$K126,IF(G126="II",$K126-SUM(H$8:H125),IF(G126="III",$K126-SUM(H$8:H125),IF(G126="IV",$K126-SUM(H$8:H125),IF(G126="V",1-SUM(H$8:H125)," ")))))</f>
        <v xml:space="preserve"> </v>
      </c>
      <c r="I126" s="66" t="str">
        <f t="shared" ref="I126:I182" si="45">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165</v>
      </c>
      <c r="S126" s="12">
        <f t="shared" si="28"/>
        <v>112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112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111</v>
      </c>
      <c r="F127" s="120">
        <f>VLOOKUP(C127,Blad1!$A:$G,7,0)</f>
        <v>165</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165</v>
      </c>
      <c r="S127" s="12">
        <f t="shared" si="28"/>
        <v>111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111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110</v>
      </c>
      <c r="F128" s="120">
        <f>VLOOKUP(C128,Blad1!$A:$G,7,0)</f>
        <v>164</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164</v>
      </c>
      <c r="S128" s="12">
        <f t="shared" si="28"/>
        <v>110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110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109</v>
      </c>
      <c r="F129" s="120">
        <f>VLOOKUP(C129,Blad1!$A:$G,7,0)</f>
        <v>163</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163</v>
      </c>
      <c r="S129" s="12">
        <f t="shared" si="28"/>
        <v>109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109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108</v>
      </c>
      <c r="F130" s="120">
        <f>VLOOKUP(C130,Blad1!$A:$G,7,0)</f>
        <v>163</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163</v>
      </c>
      <c r="S130" s="12">
        <f t="shared" si="28"/>
        <v>108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108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107</v>
      </c>
      <c r="F131" s="120">
        <f>VLOOKUP(C131,Blad1!$A:$G,7,0)</f>
        <v>162</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162</v>
      </c>
      <c r="S131" s="12">
        <f t="shared" si="28"/>
        <v>107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107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106</v>
      </c>
      <c r="F132" s="120">
        <f>VLOOKUP(C132,Blad1!$A:$G,7,0)</f>
        <v>162</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162</v>
      </c>
      <c r="S132" s="12">
        <f t="shared" si="28"/>
        <v>106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106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105</v>
      </c>
      <c r="F133" s="120">
        <f>VLOOKUP(C133,Blad1!$A:$G,7,0)</f>
        <v>161</v>
      </c>
      <c r="G133" s="65" t="str">
        <f t="shared" si="41"/>
        <v/>
      </c>
      <c r="H133" s="4" t="str">
        <f>IF(G133="I",$K133,IF(G133="II",$K133-SUM(H$8:H132),IF(G133="III",$K133-SUM(H$8:H132),IF(G133="IV",$K133-SUM(H$8:H132),IF(G133="V",1-SUM(H$8:H132)," ")))))</f>
        <v xml:space="preserve"> </v>
      </c>
      <c r="I133" s="66"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161</v>
      </c>
      <c r="S133" s="12">
        <f t="shared" si="28"/>
        <v>105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105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104</v>
      </c>
      <c r="F134" s="120">
        <f>VLOOKUP(C134,Blad1!$A:$G,7,0)</f>
        <v>161</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161</v>
      </c>
      <c r="S134" s="12">
        <f t="shared" si="28"/>
        <v>104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104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103</v>
      </c>
      <c r="F135" s="120">
        <f>VLOOKUP(C135,Blad1!$A:$G,7,0)</f>
        <v>160</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160</v>
      </c>
      <c r="S135" s="12">
        <f t="shared" si="28"/>
        <v>103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103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102</v>
      </c>
      <c r="F136" s="120">
        <f>VLOOKUP(C136,Blad1!$A:$G,7,0)</f>
        <v>160</v>
      </c>
      <c r="G136" s="65" t="str">
        <f t="shared" si="41"/>
        <v/>
      </c>
      <c r="H136" s="4" t="str">
        <f>IF(G136="I",$K136,IF(G136="II",$K136-SUM(H$8:H135),IF(G136="III",$K136-SUM(H$8:H135),IF(G136="IV",$K136-SUM(H$8:H135),IF(G136="V",1-SUM(H$8:H135)," ")))))</f>
        <v xml:space="preserve"> </v>
      </c>
      <c r="I136" s="66" t="str">
        <f t="shared" si="45"/>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93">
        <f t="shared" si="43"/>
        <v>160</v>
      </c>
      <c r="S136" s="12">
        <f t="shared" ref="S136:S199" si="50">C136</f>
        <v>102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102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6"/>
        <v>0</v>
      </c>
      <c r="B137" s="5">
        <f t="shared" si="47"/>
        <v>0</v>
      </c>
      <c r="C137" s="14">
        <f t="shared" ref="C137:C200" si="62">C136-1</f>
        <v>101</v>
      </c>
      <c r="F137" s="120">
        <f>VLOOKUP(C137,Blad1!$A:$G,7,0)</f>
        <v>159</v>
      </c>
      <c r="G137" s="65" t="str">
        <f t="shared" ref="G137:G200" si="63">IF(C137=197,"I",IF(C137=181,"II",IF(C137=167,"III",IF(C137=151,"IV",IF(C137=0,"V","")))))</f>
        <v/>
      </c>
      <c r="H137" s="4" t="str">
        <f>IF(G137="I",$K137,IF(G137="II",$K137-SUM(H$8:H136),IF(G137="III",$K137-SUM(H$8:H136),IF(G137="IV",$K137-SUM(H$8:H136),IF(G137="V",1-SUM(H$8:H136)," ")))))</f>
        <v xml:space="preserve"> </v>
      </c>
      <c r="I137" s="66" t="str">
        <f t="shared" si="45"/>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93">
        <f t="shared" ref="R137:R200" si="64">F137</f>
        <v>159</v>
      </c>
      <c r="S137" s="12">
        <f t="shared" si="50"/>
        <v>101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101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6"/>
        <v>0</v>
      </c>
      <c r="B138" s="5">
        <f t="shared" si="47"/>
        <v>0</v>
      </c>
      <c r="C138" s="14">
        <f t="shared" si="62"/>
        <v>100</v>
      </c>
      <c r="F138" s="120">
        <f>VLOOKUP(C138,Blad1!$A:$G,7,0)</f>
        <v>158</v>
      </c>
      <c r="G138" s="65" t="str">
        <f t="shared" si="63"/>
        <v/>
      </c>
      <c r="H138" s="4" t="str">
        <f>IF(G138="I",$K138,IF(G138="II",$K138-SUM(H$8:H137),IF(G138="III",$K138-SUM(H$8:H137),IF(G138="IV",$K138-SUM(H$8:H137),IF(G138="V",1-SUM(H$8:H137)," ")))))</f>
        <v xml:space="preserve"> </v>
      </c>
      <c r="I138" s="66" t="str">
        <f t="shared" si="45"/>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93">
        <f t="shared" si="64"/>
        <v>158</v>
      </c>
      <c r="S138" s="12">
        <f t="shared" si="50"/>
        <v>100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100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6"/>
        <v>0</v>
      </c>
      <c r="B139" s="5">
        <f t="shared" si="47"/>
        <v>0</v>
      </c>
      <c r="C139" s="14">
        <f t="shared" si="62"/>
        <v>99</v>
      </c>
      <c r="F139" s="120">
        <f>VLOOKUP(C139,Blad1!$A:$G,7,0)</f>
        <v>158</v>
      </c>
      <c r="G139" s="65" t="str">
        <f t="shared" si="63"/>
        <v/>
      </c>
      <c r="H139" s="4" t="str">
        <f>IF(G139="I",$K139,IF(G139="II",$K139-SUM(H$8:H138),IF(G139="III",$K139-SUM(H$8:H138),IF(G139="IV",$K139-SUM(H$8:H138),IF(G139="V",1-SUM(H$8:H138)," ")))))</f>
        <v xml:space="preserve"> </v>
      </c>
      <c r="I139" s="66" t="str">
        <f t="shared" si="45"/>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5"/>
        <v/>
      </c>
      <c r="R139" s="93">
        <f t="shared" si="64"/>
        <v>158</v>
      </c>
      <c r="S139" s="12">
        <f t="shared" si="50"/>
        <v>99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99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6"/>
        <v>0</v>
      </c>
      <c r="B140" s="5">
        <f t="shared" si="47"/>
        <v>0</v>
      </c>
      <c r="C140" s="14">
        <f t="shared" si="62"/>
        <v>98</v>
      </c>
      <c r="F140" s="120">
        <f>VLOOKUP(C140,Blad1!$A:$G,7,0)</f>
        <v>157</v>
      </c>
      <c r="G140" s="65" t="str">
        <f t="shared" si="63"/>
        <v/>
      </c>
      <c r="H140" s="4" t="str">
        <f>IF(G140="I",$K140,IF(G140="II",$K140-SUM(H$8:H139),IF(G140="III",$K140-SUM(H$8:H139),IF(G140="IV",$K140-SUM(H$8:H139),IF(G140="V",1-SUM(H$8:H139)," ")))))</f>
        <v xml:space="preserve"> </v>
      </c>
      <c r="I140" s="66" t="str">
        <f t="shared" si="45"/>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5"/>
        <v/>
      </c>
      <c r="R140" s="93">
        <f t="shared" si="64"/>
        <v>157</v>
      </c>
      <c r="S140" s="12">
        <f t="shared" si="50"/>
        <v>98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98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6"/>
        <v>0</v>
      </c>
      <c r="B141" s="5">
        <f t="shared" si="47"/>
        <v>0</v>
      </c>
      <c r="C141" s="14">
        <f t="shared" si="62"/>
        <v>97</v>
      </c>
      <c r="F141" s="120">
        <f>VLOOKUP(C141,Blad1!$A:$G,7,0)</f>
        <v>157</v>
      </c>
      <c r="G141" s="65" t="str">
        <f t="shared" si="63"/>
        <v/>
      </c>
      <c r="H141" s="4" t="str">
        <f>IF(G141="I",$K141,IF(G141="II",$K141-SUM(H$8:H140),IF(G141="III",$K141-SUM(H$8:H140),IF(G141="IV",$K141-SUM(H$8:H140),IF(G141="V",1-SUM(H$8:H140)," ")))))</f>
        <v xml:space="preserve"> </v>
      </c>
      <c r="I141" s="66" t="str">
        <f t="shared" si="45"/>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5"/>
        <v/>
      </c>
      <c r="R141" s="93">
        <f t="shared" si="64"/>
        <v>157</v>
      </c>
      <c r="S141" s="12">
        <f t="shared" si="50"/>
        <v>97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97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6"/>
        <v>0</v>
      </c>
      <c r="B142" s="5">
        <f t="shared" si="47"/>
        <v>0</v>
      </c>
      <c r="C142" s="14">
        <f t="shared" si="62"/>
        <v>96</v>
      </c>
      <c r="F142" s="120">
        <f>VLOOKUP(C142,Blad1!$A:$G,7,0)</f>
        <v>156</v>
      </c>
      <c r="G142" s="65" t="str">
        <f t="shared" si="63"/>
        <v/>
      </c>
      <c r="H142" s="4" t="str">
        <f>IF(G142="I",$K142,IF(G142="II",$K142-SUM(H$8:H141),IF(G142="III",$K142-SUM(H$8:H141),IF(G142="IV",$K142-SUM(H$8:H141),IF(G142="V",1-SUM(H$8:H141)," ")))))</f>
        <v xml:space="preserve"> </v>
      </c>
      <c r="I142" s="66" t="str">
        <f t="shared" si="45"/>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5"/>
        <v/>
      </c>
      <c r="R142" s="93">
        <f t="shared" si="64"/>
        <v>156</v>
      </c>
      <c r="S142" s="12">
        <f t="shared" si="50"/>
        <v>96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96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6"/>
        <v>0</v>
      </c>
      <c r="B143" s="5">
        <f t="shared" si="47"/>
        <v>0</v>
      </c>
      <c r="C143" s="14">
        <f t="shared" si="62"/>
        <v>95</v>
      </c>
      <c r="F143" s="120">
        <f>VLOOKUP(C143,Blad1!$A:$G,7,0)</f>
        <v>156</v>
      </c>
      <c r="G143" s="65" t="str">
        <f t="shared" si="63"/>
        <v/>
      </c>
      <c r="H143" s="4" t="str">
        <f>IF(G143="I",$K143,IF(G143="II",$K143-SUM(H$8:H142),IF(G143="III",$K143-SUM(H$8:H142),IF(G143="IV",$K143-SUM(H$8:H142),IF(G143="V",1-SUM(H$8:H142)," ")))))</f>
        <v xml:space="preserve"> </v>
      </c>
      <c r="I143" s="66" t="str">
        <f t="shared" si="45"/>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5"/>
        <v/>
      </c>
      <c r="R143" s="93">
        <f t="shared" si="64"/>
        <v>156</v>
      </c>
      <c r="S143" s="12">
        <f t="shared" si="50"/>
        <v>95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95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6"/>
        <v>0</v>
      </c>
      <c r="B144" s="5">
        <f t="shared" si="47"/>
        <v>0</v>
      </c>
      <c r="C144" s="14">
        <f t="shared" si="62"/>
        <v>94</v>
      </c>
      <c r="F144" s="120">
        <f>VLOOKUP(C144,Blad1!$A:$G,7,0)</f>
        <v>155</v>
      </c>
      <c r="G144" s="65" t="str">
        <f t="shared" si="63"/>
        <v/>
      </c>
      <c r="H144" s="4" t="str">
        <f>IF(G144="I",$K144,IF(G144="II",$K144-SUM(H$8:H143),IF(G144="III",$K144-SUM(H$8:H143),IF(G144="IV",$K144-SUM(H$8:H143),IF(G144="V",1-SUM(H$8:H143)," ")))))</f>
        <v xml:space="preserve"> </v>
      </c>
      <c r="I144" s="66" t="str">
        <f t="shared" si="45"/>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93">
        <f t="shared" si="64"/>
        <v>155</v>
      </c>
      <c r="S144" s="12">
        <f t="shared" si="50"/>
        <v>94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94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6"/>
        <v>0</v>
      </c>
      <c r="B145" s="5">
        <f t="shared" si="47"/>
        <v>0</v>
      </c>
      <c r="C145" s="14">
        <f t="shared" si="62"/>
        <v>93</v>
      </c>
      <c r="F145" s="120">
        <f>VLOOKUP(C145,Blad1!$A:$G,7,0)</f>
        <v>154</v>
      </c>
      <c r="G145" s="65" t="str">
        <f t="shared" si="63"/>
        <v/>
      </c>
      <c r="H145" s="4" t="str">
        <f>IF(G145="I",$K145,IF(G145="II",$K145-SUM(H$8:H144),IF(G145="III",$K145-SUM(H$8:H144),IF(G145="IV",$K145-SUM(H$8:H144),IF(G145="V",1-SUM(H$8:H144)," ")))))</f>
        <v xml:space="preserve"> </v>
      </c>
      <c r="I145" s="66" t="str">
        <f t="shared" si="45"/>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93">
        <f t="shared" si="64"/>
        <v>154</v>
      </c>
      <c r="S145" s="12">
        <f t="shared" si="50"/>
        <v>93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93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6"/>
        <v>0</v>
      </c>
      <c r="B146" s="5">
        <f t="shared" si="47"/>
        <v>0</v>
      </c>
      <c r="C146" s="14">
        <f t="shared" si="62"/>
        <v>92</v>
      </c>
      <c r="F146" s="120">
        <f>VLOOKUP(C146,Blad1!$A:$G,7,0)</f>
        <v>154</v>
      </c>
      <c r="G146" s="65" t="str">
        <f t="shared" si="63"/>
        <v/>
      </c>
      <c r="H146" s="4" t="str">
        <f>IF(G146="I",$K146,IF(G146="II",$K146-SUM(H$8:H145),IF(G146="III",$K146-SUM(H$8:H145),IF(G146="IV",$K146-SUM(H$8:H145),IF(G146="V",1-SUM(H$8:H145)," ")))))</f>
        <v xml:space="preserve"> </v>
      </c>
      <c r="I146" s="66" t="str">
        <f t="shared" si="45"/>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93">
        <f t="shared" si="64"/>
        <v>154</v>
      </c>
      <c r="S146" s="12">
        <f t="shared" si="50"/>
        <v>92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92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6"/>
        <v>0</v>
      </c>
      <c r="B147" s="5">
        <f t="shared" si="47"/>
        <v>0</v>
      </c>
      <c r="C147" s="14">
        <f t="shared" si="62"/>
        <v>91</v>
      </c>
      <c r="F147" s="120">
        <f>VLOOKUP(C147,Blad1!$A:$G,7,0)</f>
        <v>153</v>
      </c>
      <c r="G147" s="65" t="str">
        <f t="shared" si="63"/>
        <v/>
      </c>
      <c r="H147" s="4" t="str">
        <f>IF(G147="I",$K147,IF(G147="II",$K147-SUM(H$8:H146),IF(G147="III",$K147-SUM(H$8:H146),IF(G147="IV",$K147-SUM(H$8:H146),IF(G147="V",1-SUM(H$8:H146)," ")))))</f>
        <v xml:space="preserve"> </v>
      </c>
      <c r="I147" s="66" t="str">
        <f t="shared" si="45"/>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93">
        <f t="shared" si="64"/>
        <v>153</v>
      </c>
      <c r="S147" s="12">
        <f t="shared" si="50"/>
        <v>91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91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6"/>
        <v>0</v>
      </c>
      <c r="B148" s="5">
        <f t="shared" si="47"/>
        <v>0</v>
      </c>
      <c r="C148" s="14">
        <f t="shared" si="62"/>
        <v>90</v>
      </c>
      <c r="F148" s="120">
        <f>VLOOKUP(C148,Blad1!$A:$G,7,0)</f>
        <v>153</v>
      </c>
      <c r="G148" s="65" t="str">
        <f t="shared" si="63"/>
        <v/>
      </c>
      <c r="H148" s="4" t="str">
        <f>IF(G148="I",$K148,IF(G148="II",$K148-SUM(H$8:H147),IF(G148="III",$K148-SUM(H$8:H147),IF(G148="IV",$K148-SUM(H$8:H147),IF(G148="V",1-SUM(H$8:H147)," ")))))</f>
        <v xml:space="preserve"> </v>
      </c>
      <c r="I148" s="66" t="str">
        <f t="shared" si="45"/>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93">
        <f t="shared" si="64"/>
        <v>153</v>
      </c>
      <c r="S148" s="12">
        <f t="shared" si="50"/>
        <v>90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90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6"/>
        <v>0</v>
      </c>
      <c r="B149" s="5">
        <f t="shared" si="47"/>
        <v>0</v>
      </c>
      <c r="C149" s="14">
        <f t="shared" si="62"/>
        <v>89</v>
      </c>
      <c r="F149" s="120">
        <f>VLOOKUP(C149,Blad1!$A:$G,7,0)</f>
        <v>152</v>
      </c>
      <c r="G149" s="65" t="str">
        <f t="shared" si="63"/>
        <v/>
      </c>
      <c r="H149" s="4" t="str">
        <f>IF(G149="I",$K149,IF(G149="II",$K149-SUM(H$8:H148),IF(G149="III",$K149-SUM(H$8:H148),IF(G149="IV",$K149-SUM(H$8:H148),IF(G149="V",1-SUM(H$8:H148)," ")))))</f>
        <v xml:space="preserve"> </v>
      </c>
      <c r="I149" s="66" t="str">
        <f t="shared" si="45"/>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93">
        <f t="shared" si="64"/>
        <v>152</v>
      </c>
      <c r="S149" s="12">
        <f t="shared" si="50"/>
        <v>89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89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6"/>
        <v>0</v>
      </c>
      <c r="B150" s="5">
        <f t="shared" si="47"/>
        <v>0</v>
      </c>
      <c r="C150" s="14">
        <f t="shared" si="62"/>
        <v>88</v>
      </c>
      <c r="F150" s="120">
        <f>VLOOKUP(C150,Blad1!$A:$G,7,0)</f>
        <v>152</v>
      </c>
      <c r="G150" s="65" t="str">
        <f t="shared" si="63"/>
        <v/>
      </c>
      <c r="H150" s="4" t="str">
        <f>IF(G150="I",$K150,IF(G150="II",$K150-SUM(H$8:H149),IF(G150="III",$K150-SUM(H$8:H149),IF(G150="IV",$K150-SUM(H$8:H149),IF(G150="V",1-SUM(H$8:H149)," ")))))</f>
        <v xml:space="preserve"> </v>
      </c>
      <c r="I150" s="66" t="str">
        <f t="shared" si="45"/>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93">
        <f t="shared" si="64"/>
        <v>152</v>
      </c>
      <c r="S150" s="12">
        <f t="shared" si="50"/>
        <v>88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88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6"/>
        <v>0</v>
      </c>
      <c r="B151" s="5">
        <f t="shared" si="47"/>
        <v>0</v>
      </c>
      <c r="C151" s="14">
        <f t="shared" si="62"/>
        <v>87</v>
      </c>
      <c r="F151" s="120">
        <f>VLOOKUP(C151,Blad1!$A:$G,7,0)</f>
        <v>151</v>
      </c>
      <c r="G151" s="65" t="str">
        <f t="shared" si="63"/>
        <v/>
      </c>
      <c r="H151" s="4" t="str">
        <f>IF(G151="I",$K151,IF(G151="II",$K151-SUM(H$8:H150),IF(G151="III",$K151-SUM(H$8:H150),IF(G151="IV",$K151-SUM(H$8:H150),IF(G151="V",1-SUM(H$8:H150)," ")))))</f>
        <v xml:space="preserve"> </v>
      </c>
      <c r="I151" s="66" t="str">
        <f t="shared" si="45"/>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93">
        <f t="shared" si="64"/>
        <v>151</v>
      </c>
      <c r="S151" s="12">
        <f t="shared" si="50"/>
        <v>87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87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6"/>
        <v>0</v>
      </c>
      <c r="B152" s="5">
        <f t="shared" si="47"/>
        <v>0</v>
      </c>
      <c r="C152" s="14">
        <f t="shared" si="62"/>
        <v>86</v>
      </c>
      <c r="F152" s="120">
        <f>VLOOKUP(C152,Blad1!$A:$G,7,0)</f>
        <v>151</v>
      </c>
      <c r="G152" s="65" t="str">
        <f t="shared" si="63"/>
        <v/>
      </c>
      <c r="H152" s="4" t="str">
        <f>IF(G152="I",$K152,IF(G152="II",$K152-SUM(H$8:H151),IF(G152="III",$K152-SUM(H$8:H151),IF(G152="IV",$K152-SUM(H$8:H151),IF(G152="V",1-SUM(H$8:H151)," ")))))</f>
        <v xml:space="preserve"> </v>
      </c>
      <c r="I152" s="66" t="str">
        <f t="shared" si="45"/>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93">
        <f t="shared" si="64"/>
        <v>151</v>
      </c>
      <c r="S152" s="12">
        <f t="shared" si="50"/>
        <v>86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86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6"/>
        <v>0</v>
      </c>
      <c r="B153" s="5">
        <f t="shared" si="47"/>
        <v>0</v>
      </c>
      <c r="C153" s="14">
        <f t="shared" si="62"/>
        <v>85</v>
      </c>
      <c r="F153" s="120">
        <f>VLOOKUP(C153,Blad1!$A:$G,7,0)</f>
        <v>150</v>
      </c>
      <c r="G153" s="65" t="str">
        <f t="shared" si="63"/>
        <v/>
      </c>
      <c r="H153" s="4" t="str">
        <f>IF(G153="I",$K153,IF(G153="II",$K153-SUM(H$8:H152),IF(G153="III",$K153-SUM(H$8:H152),IF(G153="IV",$K153-SUM(H$8:H152),IF(G153="V",1-SUM(H$8:H152)," ")))))</f>
        <v xml:space="preserve"> </v>
      </c>
      <c r="I153" s="66" t="str">
        <f t="shared" si="45"/>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93">
        <f t="shared" si="64"/>
        <v>150</v>
      </c>
      <c r="S153" s="12">
        <f t="shared" si="50"/>
        <v>85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85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6"/>
        <v>0</v>
      </c>
      <c r="B154" s="5">
        <f t="shared" si="47"/>
        <v>0</v>
      </c>
      <c r="C154" s="14">
        <f t="shared" si="62"/>
        <v>84</v>
      </c>
      <c r="F154" s="120">
        <f>VLOOKUP(C154,Blad1!$A:$G,7,0)</f>
        <v>149</v>
      </c>
      <c r="G154" s="65" t="str">
        <f t="shared" si="63"/>
        <v/>
      </c>
      <c r="H154" s="4" t="str">
        <f>IF(G154="I",$K154,IF(G154="II",$K154-SUM(H$8:H153),IF(G154="III",$K154-SUM(H$8:H153),IF(G154="IV",$K154-SUM(H$8:H153),IF(G154="V",1-SUM(H$8:H153)," ")))))</f>
        <v xml:space="preserve"> </v>
      </c>
      <c r="I154" s="66" t="str">
        <f t="shared" si="45"/>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93">
        <f t="shared" si="64"/>
        <v>149</v>
      </c>
      <c r="S154" s="12">
        <f t="shared" si="50"/>
        <v>84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84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6"/>
        <v>0</v>
      </c>
      <c r="B155" s="5">
        <f t="shared" si="47"/>
        <v>0</v>
      </c>
      <c r="C155" s="14">
        <f t="shared" si="62"/>
        <v>83</v>
      </c>
      <c r="F155" s="120">
        <f>VLOOKUP(C155,Blad1!$A:$G,7,0)</f>
        <v>149</v>
      </c>
      <c r="G155" s="65" t="str">
        <f t="shared" si="63"/>
        <v/>
      </c>
      <c r="H155" s="4" t="str">
        <f>IF(G155="I",$K155,IF(G155="II",$K155-SUM(H$8:H154),IF(G155="III",$K155-SUM(H$8:H154),IF(G155="IV",$K155-SUM(H$8:H154),IF(G155="V",1-SUM(H$8:H154)," ")))))</f>
        <v xml:space="preserve"> </v>
      </c>
      <c r="I155" s="66" t="str">
        <f t="shared" si="45"/>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93">
        <f t="shared" si="64"/>
        <v>149</v>
      </c>
      <c r="S155" s="12">
        <f t="shared" si="50"/>
        <v>83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83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6"/>
        <v>0</v>
      </c>
      <c r="B156" s="5">
        <f t="shared" si="47"/>
        <v>0</v>
      </c>
      <c r="C156" s="14">
        <f t="shared" si="62"/>
        <v>82</v>
      </c>
      <c r="F156" s="120">
        <f>VLOOKUP(C156,Blad1!$A:$G,7,0)</f>
        <v>148</v>
      </c>
      <c r="G156" s="65" t="str">
        <f t="shared" si="63"/>
        <v/>
      </c>
      <c r="H156" s="4" t="str">
        <f>IF(G156="I",$K156,IF(G156="II",$K156-SUM(H$8:H155),IF(G156="III",$K156-SUM(H$8:H155),IF(G156="IV",$K156-SUM(H$8:H155),IF(G156="V",1-SUM(H$8:H155)," ")))))</f>
        <v xml:space="preserve"> </v>
      </c>
      <c r="I156" s="66" t="str">
        <f t="shared" si="45"/>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93">
        <f t="shared" si="64"/>
        <v>148</v>
      </c>
      <c r="S156" s="12">
        <f t="shared" si="50"/>
        <v>82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82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6"/>
        <v>0</v>
      </c>
      <c r="B157" s="5">
        <f t="shared" si="47"/>
        <v>0</v>
      </c>
      <c r="C157" s="14">
        <f t="shared" si="62"/>
        <v>81</v>
      </c>
      <c r="F157" s="120">
        <f>VLOOKUP(C157,Blad1!$A:$G,7,0)</f>
        <v>148</v>
      </c>
      <c r="G157" s="65" t="str">
        <f t="shared" si="63"/>
        <v/>
      </c>
      <c r="H157" s="4" t="str">
        <f>IF(G157="I",$K157,IF(G157="II",$K157-SUM(H$8:H156),IF(G157="III",$K157-SUM(H$8:H156),IF(G157="IV",$K157-SUM(H$8:H156),IF(G157="V",1-SUM(H$8:H156)," ")))))</f>
        <v xml:space="preserve"> </v>
      </c>
      <c r="I157" s="66" t="str">
        <f t="shared" si="45"/>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93">
        <f t="shared" si="64"/>
        <v>148</v>
      </c>
      <c r="S157" s="12">
        <f t="shared" si="50"/>
        <v>81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81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6"/>
        <v>0</v>
      </c>
      <c r="B158" s="5">
        <f t="shared" si="47"/>
        <v>0</v>
      </c>
      <c r="C158" s="14">
        <f t="shared" si="62"/>
        <v>80</v>
      </c>
      <c r="F158" s="120">
        <f>VLOOKUP(C158,Blad1!$A:$G,7,0)</f>
        <v>147</v>
      </c>
      <c r="G158" s="65" t="str">
        <f t="shared" si="63"/>
        <v/>
      </c>
      <c r="H158" s="4" t="str">
        <f>IF(G158="I",$K158,IF(G158="II",$K158-SUM(H$8:H157),IF(G158="III",$K158-SUM(H$8:H157),IF(G158="IV",$K158-SUM(H$8:H157),IF(G158="V",1-SUM(H$8:H157)," ")))))</f>
        <v xml:space="preserve"> </v>
      </c>
      <c r="I158" s="66" t="str">
        <f t="shared" si="45"/>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93">
        <f t="shared" si="64"/>
        <v>147</v>
      </c>
      <c r="S158" s="12">
        <f t="shared" si="50"/>
        <v>80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80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6"/>
        <v>0</v>
      </c>
      <c r="B159" s="5">
        <f t="shared" si="47"/>
        <v>0</v>
      </c>
      <c r="C159" s="14">
        <f t="shared" si="62"/>
        <v>79</v>
      </c>
      <c r="F159" s="120">
        <f>VLOOKUP(C159,Blad1!$A:$G,7,0)</f>
        <v>147</v>
      </c>
      <c r="G159" s="65" t="str">
        <f t="shared" si="63"/>
        <v/>
      </c>
      <c r="H159" s="4" t="str">
        <f>IF(G159="I",$K159,IF(G159="II",$K159-SUM(H$8:H158),IF(G159="III",$K159-SUM(H$8:H158),IF(G159="IV",$K159-SUM(H$8:H158),IF(G159="V",1-SUM(H$8:H158)," ")))))</f>
        <v xml:space="preserve"> </v>
      </c>
      <c r="I159" s="66" t="str">
        <f t="shared" si="45"/>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93">
        <f t="shared" si="64"/>
        <v>147</v>
      </c>
      <c r="S159" s="12">
        <f t="shared" si="50"/>
        <v>79</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79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6"/>
        <v>0</v>
      </c>
      <c r="B160" s="5">
        <f t="shared" si="47"/>
        <v>0</v>
      </c>
      <c r="C160" s="14">
        <f t="shared" si="62"/>
        <v>78</v>
      </c>
      <c r="F160" s="120">
        <f>VLOOKUP(C160,Blad1!$A:$G,7,0)</f>
        <v>146</v>
      </c>
      <c r="G160" s="65" t="str">
        <f t="shared" si="63"/>
        <v/>
      </c>
      <c r="H160" s="4" t="str">
        <f>IF(G160="I",$K160,IF(G160="II",$K160-SUM(H$8:H159),IF(G160="III",$K160-SUM(H$8:H159),IF(G160="IV",$K160-SUM(H$8:H159),IF(G160="V",1-SUM(H$8:H159)," ")))))</f>
        <v xml:space="preserve"> </v>
      </c>
      <c r="I160" s="66" t="str">
        <f t="shared" si="45"/>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93">
        <f t="shared" si="64"/>
        <v>146</v>
      </c>
      <c r="S160" s="12">
        <f t="shared" si="50"/>
        <v>78</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78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6"/>
        <v>0</v>
      </c>
      <c r="B161" s="5">
        <f t="shared" si="47"/>
        <v>0</v>
      </c>
      <c r="C161" s="14">
        <f t="shared" si="62"/>
        <v>77</v>
      </c>
      <c r="F161" s="120">
        <f>VLOOKUP(C161,Blad1!$A:$G,7,0)</f>
        <v>146</v>
      </c>
      <c r="G161" s="65" t="str">
        <f t="shared" si="63"/>
        <v/>
      </c>
      <c r="H161" s="4" t="str">
        <f>IF(G161="I",$K161,IF(G161="II",$K161-SUM(H$8:H160),IF(G161="III",$K161-SUM(H$8:H160),IF(G161="IV",$K161-SUM(H$8:H160),IF(G161="V",1-SUM(H$8:H160)," ")))))</f>
        <v xml:space="preserve"> </v>
      </c>
      <c r="I161" s="66" t="str">
        <f t="shared" si="45"/>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93">
        <f t="shared" si="64"/>
        <v>146</v>
      </c>
      <c r="S161" s="12">
        <f t="shared" si="50"/>
        <v>77</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77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6"/>
        <v>0</v>
      </c>
      <c r="B162" s="5">
        <f t="shared" si="47"/>
        <v>0</v>
      </c>
      <c r="C162" s="14">
        <f t="shared" si="62"/>
        <v>76</v>
      </c>
      <c r="F162" s="120">
        <f>VLOOKUP(C162,Blad1!$A:$G,7,0)</f>
        <v>145</v>
      </c>
      <c r="G162" s="65" t="str">
        <f t="shared" si="63"/>
        <v/>
      </c>
      <c r="H162" s="4" t="str">
        <f>IF(G162="I",$K162,IF(G162="II",$K162-SUM(H$8:H161),IF(G162="III",$K162-SUM(H$8:H161),IF(G162="IV",$K162-SUM(H$8:H161),IF(G162="V",1-SUM(H$8:H161)," ")))))</f>
        <v xml:space="preserve"> </v>
      </c>
      <c r="I162" s="66" t="str">
        <f t="shared" si="45"/>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93">
        <f t="shared" si="64"/>
        <v>145</v>
      </c>
      <c r="S162" s="12">
        <f t="shared" si="50"/>
        <v>76</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76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6"/>
        <v>0</v>
      </c>
      <c r="B163" s="5">
        <f t="shared" si="47"/>
        <v>0</v>
      </c>
      <c r="C163" s="14">
        <f t="shared" si="62"/>
        <v>75</v>
      </c>
      <c r="F163" s="120">
        <f>VLOOKUP(C163,Blad1!$A:$G,7,0)</f>
        <v>144</v>
      </c>
      <c r="G163" s="65" t="str">
        <f t="shared" si="63"/>
        <v/>
      </c>
      <c r="H163" s="4" t="str">
        <f>IF(G163="I",$K163,IF(G163="II",$K163-SUM(H$8:H162),IF(G163="III",$K163-SUM(H$8:H162),IF(G163="IV",$K163-SUM(H$8:H162),IF(G163="V",1-SUM(H$8:H162)," ")))))</f>
        <v xml:space="preserve"> </v>
      </c>
      <c r="I163" s="66" t="str">
        <f t="shared" si="45"/>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93">
        <f t="shared" si="64"/>
        <v>144</v>
      </c>
      <c r="S163" s="12">
        <f t="shared" si="50"/>
        <v>75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75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6"/>
        <v>0</v>
      </c>
      <c r="B164" s="5">
        <f t="shared" si="47"/>
        <v>0</v>
      </c>
      <c r="C164" s="14">
        <f t="shared" si="62"/>
        <v>74</v>
      </c>
      <c r="F164" s="120">
        <f>VLOOKUP(C164,Blad1!$A:$G,7,0)</f>
        <v>144</v>
      </c>
      <c r="G164" s="65" t="str">
        <f t="shared" si="63"/>
        <v/>
      </c>
      <c r="H164" s="4" t="str">
        <f>IF(G164="I",$K164,IF(G164="II",$K164-SUM(H$8:H163),IF(G164="III",$K164-SUM(H$8:H163),IF(G164="IV",$K164-SUM(H$8:H163),IF(G164="V",1-SUM(H$8:H163)," ")))))</f>
        <v xml:space="preserve"> </v>
      </c>
      <c r="I164" s="66" t="str">
        <f t="shared" si="45"/>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93">
        <f t="shared" si="64"/>
        <v>144</v>
      </c>
      <c r="S164" s="12">
        <f t="shared" si="50"/>
        <v>74</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74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6"/>
        <v>0</v>
      </c>
      <c r="B165" s="5">
        <f t="shared" si="47"/>
        <v>0</v>
      </c>
      <c r="C165" s="14">
        <f t="shared" si="62"/>
        <v>73</v>
      </c>
      <c r="F165" s="120">
        <f>VLOOKUP(C165,Blad1!$A:$G,7,0)</f>
        <v>143</v>
      </c>
      <c r="G165" s="65" t="str">
        <f t="shared" si="63"/>
        <v/>
      </c>
      <c r="H165" s="4" t="str">
        <f>IF(G165="I",$K165,IF(G165="II",$K165-SUM(H$8:H164),IF(G165="III",$K165-SUM(H$8:H164),IF(G165="IV",$K165-SUM(H$8:H164),IF(G165="V",1-SUM(H$8:H164)," ")))))</f>
        <v xml:space="preserve"> </v>
      </c>
      <c r="I165" s="66" t="str">
        <f t="shared" si="45"/>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93">
        <f t="shared" si="64"/>
        <v>143</v>
      </c>
      <c r="S165" s="12">
        <f t="shared" si="50"/>
        <v>73</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73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6"/>
        <v>0</v>
      </c>
      <c r="B166" s="5">
        <f t="shared" si="47"/>
        <v>0</v>
      </c>
      <c r="C166" s="14">
        <f t="shared" si="62"/>
        <v>72</v>
      </c>
      <c r="F166" s="120">
        <f>VLOOKUP(C166,Blad1!$A:$G,7,0)</f>
        <v>143</v>
      </c>
      <c r="G166" s="65" t="str">
        <f t="shared" si="63"/>
        <v/>
      </c>
      <c r="H166" s="4" t="str">
        <f>IF(G166="I",$K166,IF(G166="II",$K166-SUM(H$8:H165),IF(G166="III",$K166-SUM(H$8:H165),IF(G166="IV",$K166-SUM(H$8:H165),IF(G166="V",1-SUM(H$8:H165)," ")))))</f>
        <v xml:space="preserve"> </v>
      </c>
      <c r="I166" s="66" t="str">
        <f t="shared" si="45"/>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93">
        <f t="shared" si="64"/>
        <v>143</v>
      </c>
      <c r="S166" s="12">
        <f t="shared" si="50"/>
        <v>72</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72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6"/>
        <v>0</v>
      </c>
      <c r="B167" s="5">
        <f t="shared" si="47"/>
        <v>0</v>
      </c>
      <c r="C167" s="14">
        <f t="shared" si="62"/>
        <v>71</v>
      </c>
      <c r="F167" s="120">
        <f>VLOOKUP(C167,Blad1!$A:$G,7,0)</f>
        <v>142</v>
      </c>
      <c r="G167" s="65" t="str">
        <f t="shared" si="63"/>
        <v/>
      </c>
      <c r="H167" s="4" t="str">
        <f>IF(G167="I",$K167,IF(G167="II",$K167-SUM(H$8:H166),IF(G167="III",$K167-SUM(H$8:H166),IF(G167="IV",$K167-SUM(H$8:H166),IF(G167="V",1-SUM(H$8:H166)," ")))))</f>
        <v xml:space="preserve"> </v>
      </c>
      <c r="I167" s="66" t="str">
        <f t="shared" si="45"/>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93">
        <f t="shared" si="64"/>
        <v>142</v>
      </c>
      <c r="S167" s="12">
        <f t="shared" si="50"/>
        <v>71</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71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6"/>
        <v>0</v>
      </c>
      <c r="B168" s="5">
        <f t="shared" si="47"/>
        <v>0</v>
      </c>
      <c r="C168" s="14">
        <f t="shared" si="62"/>
        <v>70</v>
      </c>
      <c r="F168" s="120">
        <f>VLOOKUP(C168,Blad1!$A:$G,7,0)</f>
        <v>142</v>
      </c>
      <c r="G168" s="65" t="str">
        <f t="shared" si="63"/>
        <v/>
      </c>
      <c r="H168" s="4" t="str">
        <f>IF(G168="I",$K168,IF(G168="II",$K168-SUM(H$8:H167),IF(G168="III",$K168-SUM(H$8:H167),IF(G168="IV",$K168-SUM(H$8:H167),IF(G168="V",1-SUM(H$8:H167)," ")))))</f>
        <v xml:space="preserve"> </v>
      </c>
      <c r="I168" s="66" t="str">
        <f t="shared" si="45"/>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93">
        <f t="shared" si="64"/>
        <v>142</v>
      </c>
      <c r="S168" s="12">
        <f t="shared" si="50"/>
        <v>70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70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6"/>
        <v>0</v>
      </c>
      <c r="B169" s="5">
        <f t="shared" si="47"/>
        <v>0</v>
      </c>
      <c r="C169" s="14">
        <f t="shared" si="62"/>
        <v>69</v>
      </c>
      <c r="F169" s="120">
        <f>VLOOKUP(C169,Blad1!$A:$G,7,0)</f>
        <v>141</v>
      </c>
      <c r="G169" s="65" t="str">
        <f t="shared" si="63"/>
        <v/>
      </c>
      <c r="H169" s="4" t="str">
        <f>IF(G169="I",$K169,IF(G169="II",$K169-SUM(H$8:H168),IF(G169="III",$K169-SUM(H$8:H168),IF(G169="IV",$K169-SUM(H$8:H168),IF(G169="V",1-SUM(H$8:H168)," ")))))</f>
        <v xml:space="preserve"> </v>
      </c>
      <c r="I169" s="66" t="str">
        <f t="shared" si="45"/>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93">
        <f t="shared" si="64"/>
        <v>141</v>
      </c>
      <c r="S169" s="12">
        <f t="shared" si="50"/>
        <v>69</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69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6"/>
        <v>0</v>
      </c>
      <c r="B170" s="5">
        <f t="shared" si="47"/>
        <v>0</v>
      </c>
      <c r="C170" s="14">
        <f t="shared" si="62"/>
        <v>68</v>
      </c>
      <c r="F170" s="120">
        <f>VLOOKUP(C170,Blad1!$A:$G,7,0)</f>
        <v>141</v>
      </c>
      <c r="G170" s="65" t="str">
        <f t="shared" si="63"/>
        <v/>
      </c>
      <c r="H170" s="4" t="str">
        <f>IF(G170="I",$K170,IF(G170="II",$K170-SUM(H$8:H169),IF(G170="III",$K170-SUM(H$8:H169),IF(G170="IV",$K170-SUM(H$8:H169),IF(G170="V",1-SUM(H$8:H169)," ")))))</f>
        <v xml:space="preserve"> </v>
      </c>
      <c r="I170" s="66" t="str">
        <f t="shared" si="45"/>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93">
        <f t="shared" si="64"/>
        <v>141</v>
      </c>
      <c r="S170" s="12">
        <f t="shared" si="50"/>
        <v>68</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68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6"/>
        <v>0</v>
      </c>
      <c r="B171" s="5">
        <f t="shared" si="47"/>
        <v>0</v>
      </c>
      <c r="C171" s="14">
        <f t="shared" si="62"/>
        <v>67</v>
      </c>
      <c r="F171" s="120">
        <f>VLOOKUP(C171,Blad1!$A:$G,7,0)</f>
        <v>140</v>
      </c>
      <c r="G171" s="65" t="str">
        <f t="shared" si="63"/>
        <v/>
      </c>
      <c r="H171" s="4" t="str">
        <f>IF(G171="I",$K171,IF(G171="II",$K171-SUM(H$8:H170),IF(G171="III",$K171-SUM(H$8:H170),IF(G171="IV",$K171-SUM(H$8:H170),IF(G171="V",1-SUM(H$8:H170)," ")))))</f>
        <v xml:space="preserve"> </v>
      </c>
      <c r="I171" s="66" t="str">
        <f t="shared" si="45"/>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93">
        <f t="shared" si="64"/>
        <v>140</v>
      </c>
      <c r="S171" s="12">
        <f t="shared" si="50"/>
        <v>67</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67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6"/>
        <v>0</v>
      </c>
      <c r="B172" s="5">
        <f t="shared" si="47"/>
        <v>0</v>
      </c>
      <c r="C172" s="14">
        <f t="shared" si="62"/>
        <v>66</v>
      </c>
      <c r="F172" s="120">
        <f>VLOOKUP(C172,Blad1!$A:$G,7,0)</f>
        <v>139</v>
      </c>
      <c r="G172" s="65" t="str">
        <f t="shared" si="63"/>
        <v/>
      </c>
      <c r="H172" s="4" t="str">
        <f>IF(G172="I",$K172,IF(G172="II",$K172-SUM(H$8:H171),IF(G172="III",$K172-SUM(H$8:H171),IF(G172="IV",$K172-SUM(H$8:H171),IF(G172="V",1-SUM(H$8:H171)," ")))))</f>
        <v xml:space="preserve"> </v>
      </c>
      <c r="I172" s="66" t="str">
        <f t="shared" si="45"/>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93">
        <f t="shared" si="64"/>
        <v>139</v>
      </c>
      <c r="S172" s="12">
        <f t="shared" si="50"/>
        <v>66</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66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6"/>
        <v>0</v>
      </c>
      <c r="B173" s="5">
        <f t="shared" si="47"/>
        <v>0</v>
      </c>
      <c r="C173" s="14">
        <f t="shared" si="62"/>
        <v>65</v>
      </c>
      <c r="F173" s="120">
        <f>VLOOKUP(C173,Blad1!$A:$G,7,0)</f>
        <v>139</v>
      </c>
      <c r="G173" s="65" t="str">
        <f t="shared" si="63"/>
        <v/>
      </c>
      <c r="H173" s="4" t="str">
        <f>IF(G173="I",$K173,IF(G173="II",$K173-SUM(H$8:H172),IF(G173="III",$K173-SUM(H$8:H172),IF(G173="IV",$K173-SUM(H$8:H172),IF(G173="V",1-SUM(H$8:H172)," ")))))</f>
        <v xml:space="preserve"> </v>
      </c>
      <c r="I173" s="66" t="str">
        <f t="shared" si="45"/>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93">
        <f t="shared" si="64"/>
        <v>139</v>
      </c>
      <c r="S173" s="12">
        <f t="shared" si="50"/>
        <v>65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65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6"/>
        <v>0</v>
      </c>
      <c r="B174" s="5">
        <f t="shared" si="47"/>
        <v>0</v>
      </c>
      <c r="C174" s="14">
        <f t="shared" si="62"/>
        <v>64</v>
      </c>
      <c r="F174" s="120">
        <f>VLOOKUP(C174,Blad1!$A:$G,7,0)</f>
        <v>138</v>
      </c>
      <c r="G174" s="65" t="str">
        <f t="shared" si="63"/>
        <v/>
      </c>
      <c r="H174" s="4" t="str">
        <f>IF(G174="I",$K174,IF(G174="II",$K174-SUM(H$8:H173),IF(G174="III",$K174-SUM(H$8:H173),IF(G174="IV",$K174-SUM(H$8:H173),IF(G174="V",1-SUM(H$8:H173)," ")))))</f>
        <v xml:space="preserve"> </v>
      </c>
      <c r="I174" s="66" t="str">
        <f t="shared" si="45"/>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93">
        <f t="shared" si="64"/>
        <v>138</v>
      </c>
      <c r="S174" s="12">
        <f t="shared" si="50"/>
        <v>64</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64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6"/>
        <v>0</v>
      </c>
      <c r="B175" s="5">
        <f t="shared" si="47"/>
        <v>0</v>
      </c>
      <c r="C175" s="14">
        <f t="shared" si="62"/>
        <v>63</v>
      </c>
      <c r="F175" s="120">
        <f>VLOOKUP(C175,Blad1!$A:$G,7,0)</f>
        <v>138</v>
      </c>
      <c r="G175" s="65" t="str">
        <f t="shared" si="63"/>
        <v/>
      </c>
      <c r="H175" s="4" t="str">
        <f>IF(G175="I",$K175,IF(G175="II",$K175-SUM(H$8:H174),IF(G175="III",$K175-SUM(H$8:H174),IF(G175="IV",$K175-SUM(H$8:H174),IF(G175="V",1-SUM(H$8:H174)," ")))))</f>
        <v xml:space="preserve"> </v>
      </c>
      <c r="I175" s="66" t="str">
        <f t="shared" si="45"/>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93">
        <f t="shared" si="64"/>
        <v>138</v>
      </c>
      <c r="S175" s="12">
        <f t="shared" si="50"/>
        <v>63</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63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6"/>
        <v>0</v>
      </c>
      <c r="B176" s="5">
        <f t="shared" si="47"/>
        <v>0</v>
      </c>
      <c r="C176" s="14">
        <f t="shared" si="62"/>
        <v>62</v>
      </c>
      <c r="F176" s="120">
        <f>VLOOKUP(C176,Blad1!$A:$G,7,0)</f>
        <v>137</v>
      </c>
      <c r="G176" s="65" t="str">
        <f t="shared" si="63"/>
        <v/>
      </c>
      <c r="H176" s="4" t="str">
        <f>IF(G176="I",$K176,IF(G176="II",$K176-SUM(H$8:H175),IF(G176="III",$K176-SUM(H$8:H175),IF(G176="IV",$K176-SUM(H$8:H175),IF(G176="V",1-SUM(H$8:H175)," ")))))</f>
        <v xml:space="preserve"> </v>
      </c>
      <c r="I176" s="66" t="str">
        <f t="shared" si="45"/>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93">
        <f t="shared" si="64"/>
        <v>137</v>
      </c>
      <c r="S176" s="12">
        <f t="shared" si="50"/>
        <v>62</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62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6"/>
        <v>0</v>
      </c>
      <c r="B177" s="5">
        <f t="shared" si="47"/>
        <v>0</v>
      </c>
      <c r="C177" s="14">
        <f t="shared" si="62"/>
        <v>61</v>
      </c>
      <c r="F177" s="120">
        <f>VLOOKUP(C177,Blad1!$A:$G,7,0)</f>
        <v>137</v>
      </c>
      <c r="G177" s="65" t="str">
        <f t="shared" si="63"/>
        <v/>
      </c>
      <c r="H177" s="4" t="str">
        <f>IF(G177="I",$K177,IF(G177="II",$K177-SUM(H$8:H176),IF(G177="III",$K177-SUM(H$8:H176),IF(G177="IV",$K177-SUM(H$8:H176),IF(G177="V",1-SUM(H$8:H176)," ")))))</f>
        <v xml:space="preserve"> </v>
      </c>
      <c r="I177" s="66" t="str">
        <f t="shared" si="45"/>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93">
        <f t="shared" si="64"/>
        <v>137</v>
      </c>
      <c r="S177" s="12">
        <f t="shared" si="50"/>
        <v>61</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61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6"/>
        <v>0</v>
      </c>
      <c r="B178" s="5">
        <f t="shared" si="47"/>
        <v>0</v>
      </c>
      <c r="C178" s="14">
        <f t="shared" si="62"/>
        <v>60</v>
      </c>
      <c r="F178" s="120">
        <f>VLOOKUP(C178,Blad1!$A:$G,7,0)</f>
        <v>136</v>
      </c>
      <c r="G178" s="65" t="str">
        <f t="shared" si="63"/>
        <v/>
      </c>
      <c r="H178" s="4" t="str">
        <f>IF(G178="I",$K178,IF(G178="II",$K178-SUM(H$8:H177),IF(G178="III",$K178-SUM(H$8:H177),IF(G178="IV",$K178-SUM(H$8:H177),IF(G178="V",1-SUM(H$8:H177)," ")))))</f>
        <v xml:space="preserve"> </v>
      </c>
      <c r="I178" s="66" t="str">
        <f t="shared" si="45"/>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93">
        <f t="shared" si="64"/>
        <v>136</v>
      </c>
      <c r="S178" s="12">
        <f t="shared" si="50"/>
        <v>60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60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6"/>
        <v>0</v>
      </c>
      <c r="B179" s="5">
        <f t="shared" si="47"/>
        <v>0</v>
      </c>
      <c r="C179" s="14">
        <f t="shared" si="62"/>
        <v>59</v>
      </c>
      <c r="F179" s="120">
        <f>VLOOKUP(C179,Blad1!$A:$G,7,0)</f>
        <v>136</v>
      </c>
      <c r="G179" s="65" t="str">
        <f t="shared" si="63"/>
        <v/>
      </c>
      <c r="H179" s="4" t="str">
        <f>IF(G179="I",$K179,IF(G179="II",$K179-SUM(H$8:H178),IF(G179="III",$K179-SUM(H$8:H178),IF(G179="IV",$K179-SUM(H$8:H178),IF(G179="V",1-SUM(H$8:H178)," ")))))</f>
        <v xml:space="preserve"> </v>
      </c>
      <c r="I179" s="66" t="str">
        <f t="shared" si="45"/>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93">
        <f t="shared" si="64"/>
        <v>136</v>
      </c>
      <c r="S179" s="12">
        <f t="shared" si="50"/>
        <v>59</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59</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6"/>
        <v>0</v>
      </c>
      <c r="B180" s="5">
        <f t="shared" si="47"/>
        <v>0</v>
      </c>
      <c r="C180" s="14">
        <f t="shared" si="62"/>
        <v>58</v>
      </c>
      <c r="F180" s="120">
        <f>VLOOKUP(C180,Blad1!$A:$G,7,0)</f>
        <v>135</v>
      </c>
      <c r="G180" s="65" t="str">
        <f t="shared" si="63"/>
        <v/>
      </c>
      <c r="H180" s="4" t="str">
        <f>IF(G180="I",$K180,IF(G180="II",$K180-SUM(H$8:H179),IF(G180="III",$K180-SUM(H$8:H179),IF(G180="IV",$K180-SUM(H$8:H179),IF(G180="V",1-SUM(H$8:H179)," ")))))</f>
        <v xml:space="preserve"> </v>
      </c>
      <c r="I180" s="66" t="str">
        <f t="shared" si="45"/>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93">
        <f t="shared" si="64"/>
        <v>135</v>
      </c>
      <c r="S180" s="12">
        <f t="shared" si="50"/>
        <v>58</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58</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6"/>
        <v>0</v>
      </c>
      <c r="B181" s="5">
        <f t="shared" si="47"/>
        <v>0</v>
      </c>
      <c r="C181" s="14">
        <f t="shared" si="62"/>
        <v>57</v>
      </c>
      <c r="F181" s="120">
        <f>VLOOKUP(C181,Blad1!$A:$G,7,0)</f>
        <v>134</v>
      </c>
      <c r="G181" s="65" t="str">
        <f t="shared" si="63"/>
        <v/>
      </c>
      <c r="H181" s="4" t="str">
        <f>IF(G181="I",$K181,IF(G181="II",$K181-SUM(H$8:H180),IF(G181="III",$K181-SUM(H$8:H180),IF(G181="IV",$K181-SUM(H$8:H180),IF(G181="V",1-SUM(H$8:H180)," ")))))</f>
        <v xml:space="preserve"> </v>
      </c>
      <c r="I181" s="66" t="str">
        <f t="shared" si="45"/>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93">
        <f t="shared" si="64"/>
        <v>134</v>
      </c>
      <c r="S181" s="12">
        <f t="shared" si="50"/>
        <v>57</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57</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6"/>
        <v>0</v>
      </c>
      <c r="B182" s="5">
        <f t="shared" si="47"/>
        <v>0</v>
      </c>
      <c r="C182" s="14">
        <f t="shared" si="62"/>
        <v>56</v>
      </c>
      <c r="F182" s="120">
        <f>VLOOKUP(C182,Blad1!$A:$G,7,0)</f>
        <v>134</v>
      </c>
      <c r="G182" s="65" t="str">
        <f t="shared" si="63"/>
        <v/>
      </c>
      <c r="H182" s="4" t="str">
        <f>IF(G182="I",$K182,IF(G182="II",$K182-SUM(H$8:H181),IF(G182="III",$K182-SUM(H$8:H181),IF(G182="IV",$K182-SUM(H$8:H181),IF(G182="V",1-SUM(H$8:H181)," ")))))</f>
        <v xml:space="preserve"> </v>
      </c>
      <c r="I182" s="66" t="str">
        <f t="shared" si="45"/>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93">
        <f t="shared" si="64"/>
        <v>134</v>
      </c>
      <c r="S182" s="12">
        <f t="shared" si="50"/>
        <v>56</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56</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6"/>
        <v>0</v>
      </c>
      <c r="B183" s="5">
        <f t="shared" si="47"/>
        <v>0</v>
      </c>
      <c r="C183" s="14">
        <f t="shared" si="62"/>
        <v>55</v>
      </c>
      <c r="F183" s="120">
        <f>VLOOKUP(C183,Blad1!$A:$G,7,0)</f>
        <v>133</v>
      </c>
      <c r="G183" s="65" t="str">
        <f t="shared" si="63"/>
        <v/>
      </c>
      <c r="H183" s="4" t="str">
        <f>IF(G183="I",$K183,IF(G183="II",$K183-SUM(H$8:H182),IF(G183="III",$K183-SUM(H$8:H182),IF(G183="IV",$K183-SUM(H$8:H182),IF(G183="V",1-SUM(H$8:H182)," ")))))</f>
        <v xml:space="preserve"> </v>
      </c>
      <c r="I183" s="66" t="str">
        <f t="shared" ref="I183:I201" si="66">IF(C183=45,"A",IF(C183=35,"B",IF(C183=25,"C",IF(C183=17,"D",IF(C183=0,"E","")))))</f>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93">
        <f t="shared" si="64"/>
        <v>133</v>
      </c>
      <c r="S183" s="12">
        <f t="shared" si="50"/>
        <v>55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55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6"/>
        <v>0</v>
      </c>
      <c r="B184" s="5">
        <f t="shared" si="47"/>
        <v>0</v>
      </c>
      <c r="C184" s="14">
        <f t="shared" si="62"/>
        <v>54</v>
      </c>
      <c r="F184" s="120">
        <f>VLOOKUP(C184,Blad1!$A:$G,7,0)</f>
        <v>133</v>
      </c>
      <c r="G184" s="65" t="str">
        <f t="shared" si="63"/>
        <v/>
      </c>
      <c r="H184" s="4" t="str">
        <f>IF(G184="I",$K184,IF(G184="II",$K184-SUM(H$8:H183),IF(G184="III",$K184-SUM(H$8:H183),IF(G184="IV",$K184-SUM(H$8:H183),IF(G184="V",1-SUM(H$8:H183)," ")))))</f>
        <v xml:space="preserve"> </v>
      </c>
      <c r="I184" s="66" t="str">
        <f t="shared" si="66"/>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93">
        <f t="shared" si="64"/>
        <v>133</v>
      </c>
      <c r="S184" s="12">
        <f t="shared" si="50"/>
        <v>54</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54</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6"/>
        <v>0</v>
      </c>
      <c r="B185" s="5">
        <f t="shared" si="47"/>
        <v>0</v>
      </c>
      <c r="C185" s="14">
        <f t="shared" si="62"/>
        <v>53</v>
      </c>
      <c r="F185" s="120">
        <f>VLOOKUP(C185,Blad1!$A:$G,7,0)</f>
        <v>132</v>
      </c>
      <c r="G185" s="65" t="str">
        <f t="shared" si="63"/>
        <v/>
      </c>
      <c r="H185" s="4" t="str">
        <f>IF(G185="I",$K185,IF(G185="II",$K185-SUM(H$8:H184),IF(G185="III",$K185-SUM(H$8:H184),IF(G185="IV",$K185-SUM(H$8:H184),IF(G185="V",1-SUM(H$8:H184)," ")))))</f>
        <v xml:space="preserve"> </v>
      </c>
      <c r="I185" s="66" t="str">
        <f t="shared" si="66"/>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93">
        <f t="shared" si="64"/>
        <v>132</v>
      </c>
      <c r="S185" s="12">
        <f t="shared" si="50"/>
        <v>53</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53</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6"/>
        <v>0</v>
      </c>
      <c r="B186" s="5">
        <f t="shared" si="47"/>
        <v>0</v>
      </c>
      <c r="C186" s="14">
        <f t="shared" si="62"/>
        <v>52</v>
      </c>
      <c r="F186" s="120">
        <f>VLOOKUP(C186,Blad1!$A:$C,3,0)</f>
        <v>152</v>
      </c>
      <c r="G186" s="65" t="str">
        <f t="shared" si="63"/>
        <v/>
      </c>
      <c r="H186" s="4" t="str">
        <f>IF(G186="I",$K186,IF(G186="II",$K186-SUM(H$8:H185),IF(G186="III",$K186-SUM(H$8:H185),IF(G186="IV",$K186-SUM(H$8:H185),IF(G186="V",1-SUM(H$8:H185)," ")))))</f>
        <v xml:space="preserve"> </v>
      </c>
      <c r="I186" s="66" t="str">
        <f t="shared" si="66"/>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93">
        <f t="shared" si="64"/>
        <v>152</v>
      </c>
      <c r="S186" s="12">
        <f t="shared" si="50"/>
        <v>52</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52</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6"/>
        <v>0</v>
      </c>
      <c r="B187" s="5">
        <f t="shared" si="47"/>
        <v>0</v>
      </c>
      <c r="C187" s="14">
        <f t="shared" si="62"/>
        <v>51</v>
      </c>
      <c r="F187" s="120">
        <f>VLOOKUP(C187,Blad1!$A:$C,3,0)</f>
        <v>151</v>
      </c>
      <c r="G187" s="65" t="str">
        <f t="shared" si="63"/>
        <v/>
      </c>
      <c r="H187" s="4" t="str">
        <f>IF(G187="I",$K187,IF(G187="II",$K187-SUM(H$8:H186),IF(G187="III",$K187-SUM(H$8:H186),IF(G187="IV",$K187-SUM(H$8:H186),IF(G187="V",1-SUM(H$8:H186)," ")))))</f>
        <v xml:space="preserve"> </v>
      </c>
      <c r="I187" s="66" t="str">
        <f t="shared" si="66"/>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93">
        <f t="shared" si="64"/>
        <v>151</v>
      </c>
      <c r="S187" s="12">
        <f t="shared" si="50"/>
        <v>51</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51</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6"/>
        <v>0</v>
      </c>
      <c r="B188" s="5">
        <f t="shared" si="47"/>
        <v>0</v>
      </c>
      <c r="C188" s="14">
        <f t="shared" si="62"/>
        <v>50</v>
      </c>
      <c r="F188" s="120">
        <f>VLOOKUP(C188,Blad1!$A:$C,3,0)</f>
        <v>151</v>
      </c>
      <c r="G188" s="65" t="str">
        <f t="shared" si="63"/>
        <v/>
      </c>
      <c r="H188" s="4" t="str">
        <f>IF(G188="I",$K188,IF(G188="II",$K188-SUM(H$8:H187),IF(G188="III",$K188-SUM(H$8:H187),IF(G188="IV",$K188-SUM(H$8:H187),IF(G188="V",1-SUM(H$8:H187)," ")))))</f>
        <v xml:space="preserve"> </v>
      </c>
      <c r="I188" s="66" t="str">
        <f t="shared" si="66"/>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93">
        <f t="shared" si="64"/>
        <v>151</v>
      </c>
      <c r="S188" s="12">
        <f t="shared" si="50"/>
        <v>50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50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6"/>
        <v>0</v>
      </c>
      <c r="B189" s="5">
        <f t="shared" si="47"/>
        <v>0</v>
      </c>
      <c r="C189" s="14">
        <f t="shared" si="62"/>
        <v>49</v>
      </c>
      <c r="F189" s="120">
        <f>VLOOKUP(C189,Blad1!$A:$C,3,0)</f>
        <v>150</v>
      </c>
      <c r="G189" s="65" t="str">
        <f t="shared" si="63"/>
        <v/>
      </c>
      <c r="H189" s="4" t="str">
        <f>IF(G189="I",$K189,IF(G189="II",$K189-SUM(H$8:H188),IF(G189="III",$K189-SUM(H$8:H188),IF(G189="IV",$K189-SUM(H$8:H188),IF(G189="V",1-SUM(H$8:H188)," ")))))</f>
        <v xml:space="preserve"> </v>
      </c>
      <c r="I189" s="66" t="str">
        <f t="shared" si="66"/>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93">
        <f t="shared" si="64"/>
        <v>150</v>
      </c>
      <c r="S189" s="12">
        <f t="shared" si="50"/>
        <v>49</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49</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6"/>
        <v>0</v>
      </c>
      <c r="B190" s="5">
        <f t="shared" si="47"/>
        <v>0</v>
      </c>
      <c r="C190" s="14">
        <f t="shared" si="62"/>
        <v>48</v>
      </c>
      <c r="F190" s="120">
        <f>VLOOKUP(C190,Blad1!$A:$C,3,0)</f>
        <v>149</v>
      </c>
      <c r="G190" s="65" t="str">
        <f t="shared" si="63"/>
        <v/>
      </c>
      <c r="H190" s="4" t="str">
        <f>IF(G190="I",$K190,IF(G190="II",$K190-SUM(H$8:H189),IF(G190="III",$K190-SUM(H$8:H189),IF(G190="IV",$K190-SUM(H$8:H189),IF(G190="V",1-SUM(H$8:H189)," ")))))</f>
        <v xml:space="preserve"> </v>
      </c>
      <c r="I190" s="66" t="str">
        <f t="shared" si="66"/>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93">
        <f t="shared" si="64"/>
        <v>149</v>
      </c>
      <c r="S190" s="12">
        <f t="shared" si="50"/>
        <v>48</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48</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6"/>
        <v>0</v>
      </c>
      <c r="B191" s="5">
        <f t="shared" si="47"/>
        <v>0</v>
      </c>
      <c r="C191" s="14">
        <f t="shared" si="62"/>
        <v>47</v>
      </c>
      <c r="F191" s="120">
        <f>VLOOKUP(C191,Blad1!$A:$C,3,0)</f>
        <v>149</v>
      </c>
      <c r="G191" s="65" t="str">
        <f t="shared" si="63"/>
        <v/>
      </c>
      <c r="H191" s="4" t="str">
        <f>IF(G191="I",$K191,IF(G191="II",$K191-SUM(H$8:H190),IF(G191="III",$K191-SUM(H$8:H190),IF(G191="IV",$K191-SUM(H$8:H190),IF(G191="V",1-SUM(H$8:H190)," ")))))</f>
        <v xml:space="preserve"> </v>
      </c>
      <c r="I191" s="66" t="str">
        <f t="shared" si="66"/>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93">
        <f t="shared" si="64"/>
        <v>149</v>
      </c>
      <c r="S191" s="12">
        <f t="shared" si="50"/>
        <v>47</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47</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6"/>
        <v>0</v>
      </c>
      <c r="B192" s="5">
        <f t="shared" si="47"/>
        <v>0</v>
      </c>
      <c r="C192" s="14">
        <f t="shared" si="62"/>
        <v>46</v>
      </c>
      <c r="F192" s="120">
        <f>VLOOKUP(C192,Blad1!$A:$C,3,0)</f>
        <v>148</v>
      </c>
      <c r="G192" s="65" t="str">
        <f t="shared" si="63"/>
        <v/>
      </c>
      <c r="H192" s="4" t="str">
        <f>IF(G192="I",$K192,IF(G192="II",$K192-SUM(H$8:H191),IF(G192="III",$K192-SUM(H$8:H191),IF(G192="IV",$K192-SUM(H$8:H191),IF(G192="V",1-SUM(H$8:H191)," ")))))</f>
        <v xml:space="preserve"> </v>
      </c>
      <c r="I192" s="66" t="str">
        <f t="shared" si="66"/>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93">
        <f t="shared" si="64"/>
        <v>148</v>
      </c>
      <c r="S192" s="12">
        <f t="shared" si="50"/>
        <v>46</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46</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6"/>
        <v>25</v>
      </c>
      <c r="B193" s="5">
        <f t="shared" si="47"/>
        <v>0</v>
      </c>
      <c r="C193" s="14">
        <f t="shared" si="62"/>
        <v>45</v>
      </c>
      <c r="F193" s="120">
        <f>VLOOKUP(C193,Blad1!$A:$C,3,0)</f>
        <v>148</v>
      </c>
      <c r="G193" s="65" t="str">
        <f t="shared" si="63"/>
        <v/>
      </c>
      <c r="H193" s="4" t="str">
        <f>IF(G193="I",$K193,IF(G193="II",$K193-SUM(H$8:H192),IF(G193="III",$K193-SUM(H$8:H192),IF(G193="IV",$K193-SUM(H$8:H192),IF(G193="V",1-SUM(H$8:H192)," ")))))</f>
        <v xml:space="preserve"> </v>
      </c>
      <c r="I193" s="66" t="str">
        <f t="shared" si="66"/>
        <v>A</v>
      </c>
      <c r="J193" s="43">
        <f>IF(I193="A",$K193,IF(I193="B",$K193-SUM(J$8:J192),IF(I193="C",$K193-SUM(J$8:J192),IF(I193="D",$K193-SUM(J$8:J192),IF(I193="E",1-SUM(J$8:J192)," ")))))</f>
        <v>0</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93">
        <f t="shared" si="64"/>
        <v>148</v>
      </c>
      <c r="S193" s="12">
        <f t="shared" si="50"/>
        <v>45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45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6"/>
        <v>0</v>
      </c>
      <c r="B194" s="5">
        <f t="shared" si="47"/>
        <v>0</v>
      </c>
      <c r="C194" s="14">
        <f t="shared" si="62"/>
        <v>44</v>
      </c>
      <c r="F194" s="120">
        <f>VLOOKUP(C194,Blad1!$A:$C,3,0)</f>
        <v>147</v>
      </c>
      <c r="G194" s="65" t="str">
        <f t="shared" si="63"/>
        <v/>
      </c>
      <c r="H194" s="4" t="str">
        <f>IF(G194="I",$K194,IF(G194="II",$K194-SUM(H$8:H193),IF(G194="III",$K194-SUM(H$8:H193),IF(G194="IV",$K194-SUM(H$8:H193),IF(G194="V",1-SUM(H$8:H193)," ")))))</f>
        <v xml:space="preserve"> </v>
      </c>
      <c r="I194" s="66" t="str">
        <f t="shared" si="66"/>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93">
        <f t="shared" si="64"/>
        <v>147</v>
      </c>
      <c r="S194" s="12">
        <f t="shared" si="50"/>
        <v>44</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44</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6"/>
        <v>0</v>
      </c>
      <c r="B195" s="5">
        <f t="shared" si="47"/>
        <v>0</v>
      </c>
      <c r="C195" s="14">
        <f t="shared" si="62"/>
        <v>43</v>
      </c>
      <c r="F195" s="120">
        <f>VLOOKUP(C195,Blad1!$A:$C,3,0)</f>
        <v>146</v>
      </c>
      <c r="G195" s="65" t="str">
        <f t="shared" si="63"/>
        <v/>
      </c>
      <c r="H195" s="4" t="str">
        <f>IF(G195="I",$K195,IF(G195="II",$K195-SUM(H$8:H194),IF(G195="III",$K195-SUM(H$8:H194),IF(G195="IV",$K195-SUM(H$8:H194),IF(G195="V",1-SUM(H$8:H194)," ")))))</f>
        <v xml:space="preserve"> </v>
      </c>
      <c r="I195" s="66" t="str">
        <f t="shared" si="66"/>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93">
        <f t="shared" si="64"/>
        <v>146</v>
      </c>
      <c r="S195" s="12">
        <f t="shared" si="50"/>
        <v>43</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43</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6"/>
        <v>0</v>
      </c>
      <c r="B196" s="5">
        <f t="shared" si="47"/>
        <v>0</v>
      </c>
      <c r="C196" s="14">
        <f t="shared" si="62"/>
        <v>42</v>
      </c>
      <c r="F196" s="120">
        <f>VLOOKUP(C196,Blad1!$A:$C,3,0)</f>
        <v>146</v>
      </c>
      <c r="G196" s="65" t="str">
        <f t="shared" si="63"/>
        <v/>
      </c>
      <c r="H196" s="4" t="str">
        <f>IF(G196="I",$K196,IF(G196="II",$K196-SUM(H$8:H195),IF(G196="III",$K196-SUM(H$8:H195),IF(G196="IV",$K196-SUM(H$8:H195),IF(G196="V",1-SUM(H$8:H195)," ")))))</f>
        <v xml:space="preserve"> </v>
      </c>
      <c r="I196" s="66" t="str">
        <f t="shared" si="66"/>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93">
        <f t="shared" si="64"/>
        <v>146</v>
      </c>
      <c r="S196" s="12">
        <f t="shared" si="50"/>
        <v>42</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42</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6"/>
        <v>0</v>
      </c>
      <c r="B197" s="5">
        <f t="shared" si="47"/>
        <v>0</v>
      </c>
      <c r="C197" s="14">
        <f t="shared" si="62"/>
        <v>41</v>
      </c>
      <c r="F197" s="120">
        <f>VLOOKUP(C197,Blad1!$A:$C,3,0)</f>
        <v>145</v>
      </c>
      <c r="G197" s="65" t="str">
        <f t="shared" si="63"/>
        <v/>
      </c>
      <c r="H197" s="4" t="str">
        <f>IF(G197="I",$K197,IF(G197="II",$K197-SUM(H$8:H196),IF(G197="III",$K197-SUM(H$8:H196),IF(G197="IV",$K197-SUM(H$8:H196),IF(G197="V",1-SUM(H$8:H196)," ")))))</f>
        <v xml:space="preserve"> </v>
      </c>
      <c r="I197" s="66" t="str">
        <f t="shared" si="66"/>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93">
        <f t="shared" si="64"/>
        <v>145</v>
      </c>
      <c r="S197" s="12">
        <f t="shared" si="50"/>
        <v>41</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41</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6"/>
        <v>0</v>
      </c>
      <c r="B198" s="5">
        <f t="shared" si="47"/>
        <v>0</v>
      </c>
      <c r="C198" s="14">
        <f t="shared" si="62"/>
        <v>40</v>
      </c>
      <c r="F198" s="120">
        <f>VLOOKUP(C198,Blad1!$A:$C,3,0)</f>
        <v>145</v>
      </c>
      <c r="G198" s="65" t="str">
        <f t="shared" si="63"/>
        <v/>
      </c>
      <c r="H198" s="4" t="str">
        <f>IF(G198="I",$K198,IF(G198="II",$K198-SUM(H$8:H197),IF(G198="III",$K198-SUM(H$8:H197),IF(G198="IV",$K198-SUM(H$8:H197),IF(G198="V",1-SUM(H$8:H197)," ")))))</f>
        <v xml:space="preserve"> </v>
      </c>
      <c r="I198" s="66" t="str">
        <f t="shared" si="66"/>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93">
        <f t="shared" si="64"/>
        <v>145</v>
      </c>
      <c r="S198" s="12">
        <f t="shared" si="50"/>
        <v>40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6"/>
        <v>0</v>
      </c>
      <c r="B199" s="5">
        <f t="shared" si="47"/>
        <v>0</v>
      </c>
      <c r="C199" s="14">
        <f t="shared" si="62"/>
        <v>39</v>
      </c>
      <c r="F199" s="120">
        <f>VLOOKUP(C199,Blad1!$A:$C,3,0)</f>
        <v>144</v>
      </c>
      <c r="G199" s="65" t="str">
        <f t="shared" si="63"/>
        <v/>
      </c>
      <c r="H199" s="4" t="str">
        <f>IF(G199="I",$K199,IF(G199="II",$K199-SUM(H$8:H198),IF(G199="III",$K199-SUM(H$8:H198),IF(G199="IV",$K199-SUM(H$8:H198),IF(G199="V",1-SUM(H$8:H198)," ")))))</f>
        <v xml:space="preserve"> </v>
      </c>
      <c r="I199" s="66" t="str">
        <f t="shared" si="66"/>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93">
        <f t="shared" si="64"/>
        <v>144</v>
      </c>
      <c r="S199" s="12">
        <f t="shared" si="50"/>
        <v>39</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39</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38</v>
      </c>
      <c r="F200" s="120">
        <f>VLOOKUP(C200,Blad1!$A:$C,3,0)</f>
        <v>144</v>
      </c>
      <c r="G200" s="65" t="str">
        <f t="shared" si="63"/>
        <v/>
      </c>
      <c r="H200" s="4" t="str">
        <f>IF(G200="I",$K200,IF(G200="II",$K200-SUM(H$8:H199),IF(G200="III",$K200-SUM(H$8:H199),IF(G200="IV",$K200-SUM(H$8:H199),IF(G200="V",1-SUM(H$8:H199)," ")))))</f>
        <v xml:space="preserve"> </v>
      </c>
      <c r="I200" s="66"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08" si="70">IF(OR(O200="Plus",O200="Basis",O200="Breedte"),K200," ")</f>
        <v xml:space="preserve"> </v>
      </c>
      <c r="P200" s="3" t="str">
        <f>IF(O200="Plus",$K200,IF(O200="Basis",$K200-SUM(P$8:P199),IF(O200="Breedte",$K200-SUM(P$8:P199),IF(O199="Breedte",1-SUM(P$8:P199)," "))))</f>
        <v xml:space="preserve"> </v>
      </c>
      <c r="Q200" s="57" t="str">
        <f t="shared" si="65"/>
        <v/>
      </c>
      <c r="R200" s="93">
        <f t="shared" si="64"/>
        <v>144</v>
      </c>
      <c r="S200" s="12">
        <f t="shared" ref="S200:S263" si="71">C200</f>
        <v>38</v>
      </c>
      <c r="T200" s="18">
        <f t="shared" ref="T200:T263"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63" si="73">IF(D200=0,1,ABS(K200-0.2))</f>
        <v>1</v>
      </c>
      <c r="Z200" s="12">
        <f t="shared" ref="Z200:Z263" si="74">IF(D200=0,1,ABS(K200-0.5))</f>
        <v>1</v>
      </c>
      <c r="AA200" s="12">
        <f t="shared" ref="AA200:AA263" si="75">IF(D200=0,1,ABS(K200-0.8))</f>
        <v>1</v>
      </c>
      <c r="AB200" s="12">
        <f t="shared" ref="AB200:AB263" si="76">IF(D200=0,1,ABS(K200-1))</f>
        <v>1</v>
      </c>
      <c r="AD200" s="12">
        <f t="shared" ref="AD200:AD263" si="77">S200</f>
        <v>38</v>
      </c>
      <c r="AE200" s="18">
        <f t="shared" ref="AE200:AE263"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63" si="79">IF(AE200=0,1,ABS(AH200-0.25))</f>
        <v>1</v>
      </c>
      <c r="AK200" s="12">
        <f t="shared" ref="AK200:AK263" si="80">IF(T200=0,1,ABS(W200-0.5))</f>
        <v>1</v>
      </c>
      <c r="AL200" s="12">
        <f t="shared" ref="AL200:AL263" si="81">IF(T200=0,1,ABS(W200-0.75))</f>
        <v>1</v>
      </c>
      <c r="AM200" s="12">
        <f t="shared" ref="AM200:AM263" si="82">IF(T200=0,1,ABS(W200-0.9))</f>
        <v>1</v>
      </c>
    </row>
    <row r="201" spans="1:39" ht="12" customHeight="1" x14ac:dyDescent="0.15">
      <c r="A201" s="5">
        <f t="shared" si="67"/>
        <v>0</v>
      </c>
      <c r="B201" s="5">
        <f t="shared" si="68"/>
        <v>0</v>
      </c>
      <c r="C201" s="14">
        <f t="shared" ref="C201:C264" si="83">C200-1</f>
        <v>37</v>
      </c>
      <c r="F201" s="120">
        <f>VLOOKUP(C201,Blad1!$A:$C,3,0)</f>
        <v>143</v>
      </c>
      <c r="G201" s="65" t="str">
        <f t="shared" ref="G201:G261" si="84">IF(C201=197,"I",IF(C201=181,"II",IF(C201=167,"III",IF(C201=151,"IV",IF(C201=0,"V","")))))</f>
        <v/>
      </c>
      <c r="H201" s="4" t="str">
        <f>IF(G201="I",$K201,IF(G201="II",$K201-SUM(H$8:H200),IF(G201="III",$K201-SUM(H$8:H200),IF(G201="IV",$K201-SUM(H$8:H200),IF(G201="V",1-SUM(H$8:H200)," ")))))</f>
        <v xml:space="preserve"> </v>
      </c>
      <c r="I201" s="66" t="str">
        <f t="shared" si="66"/>
        <v/>
      </c>
      <c r="J201" s="43" t="str">
        <f>IF(I201="A",$K201,IF(I201="B",$K201-SUM(J$8:J200),IF(I201="C",$K201-SUM(J$8:J200),IF(I201="D",$K201-SUM(J$8:J200),IF(I201="E",1-SUM(J$8:J200)," ")))))</f>
        <v xml:space="preserve"> </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IF(L200="plus",CONCATENATE(E201,", "),IF(L200="basis",IF(E201=0,"",CONCATENATE(E201,", ")),CONCATENATE(Q200,IF(E201=0,"",CONCATENATE(E201,", ")))))</f>
        <v/>
      </c>
      <c r="S201" s="12">
        <f t="shared" si="71"/>
        <v>37</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37</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si="83"/>
        <v>36</v>
      </c>
      <c r="G202" s="65" t="str">
        <f t="shared" si="84"/>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S202" s="12">
        <f t="shared" si="71"/>
        <v>36</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36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3"/>
        <v>35</v>
      </c>
      <c r="G203" s="65" t="str">
        <f t="shared" si="84"/>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S203" s="12">
        <f t="shared" si="71"/>
        <v>35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35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3"/>
        <v>34</v>
      </c>
      <c r="G204" s="65" t="str">
        <f t="shared" si="84"/>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S204" s="12">
        <f t="shared" si="71"/>
        <v>34</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34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3"/>
        <v>33</v>
      </c>
      <c r="G205" s="65" t="str">
        <f t="shared" si="84"/>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S205" s="12">
        <f t="shared" si="71"/>
        <v>33</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33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3"/>
        <v>32</v>
      </c>
      <c r="G206" s="65" t="str">
        <f t="shared" si="84"/>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S206" s="12">
        <f t="shared" si="71"/>
        <v>32</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32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3"/>
        <v>31</v>
      </c>
      <c r="G207" s="65" t="str">
        <f t="shared" si="84"/>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S207" s="12">
        <f t="shared" si="71"/>
        <v>31</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31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3"/>
        <v>30</v>
      </c>
      <c r="G208" s="65" t="str">
        <f t="shared" si="84"/>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S208" s="12">
        <f t="shared" si="71"/>
        <v>30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30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9" ht="12" customHeight="1" x14ac:dyDescent="0.15">
      <c r="A209" s="5">
        <f t="shared" si="67"/>
        <v>0</v>
      </c>
      <c r="B209" s="5">
        <f t="shared" si="68"/>
        <v>0</v>
      </c>
      <c r="C209" s="14">
        <f t="shared" si="83"/>
        <v>29</v>
      </c>
      <c r="G209" s="65" t="str">
        <f t="shared" si="84"/>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85"/>
        <v/>
      </c>
      <c r="S209" s="12">
        <f t="shared" si="71"/>
        <v>29</v>
      </c>
      <c r="T209" s="18">
        <f t="shared" si="72"/>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3"/>
        <v>1</v>
      </c>
      <c r="Z209" s="12">
        <f t="shared" si="74"/>
        <v>1</v>
      </c>
      <c r="AA209" s="12">
        <f t="shared" si="75"/>
        <v>1</v>
      </c>
      <c r="AB209" s="12">
        <f t="shared" si="76"/>
        <v>1</v>
      </c>
      <c r="AD209" s="12">
        <f t="shared" si="77"/>
        <v>29</v>
      </c>
      <c r="AE209" s="18">
        <f t="shared" si="78"/>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c r="AK209" s="12">
        <f t="shared" si="80"/>
        <v>1</v>
      </c>
      <c r="AL209" s="12">
        <f t="shared" si="81"/>
        <v>1</v>
      </c>
      <c r="AM209" s="12">
        <f t="shared" si="82"/>
        <v>1</v>
      </c>
    </row>
    <row r="210" spans="1:39" ht="12" customHeight="1" x14ac:dyDescent="0.15">
      <c r="A210" s="5">
        <f t="shared" si="67"/>
        <v>0</v>
      </c>
      <c r="B210" s="5">
        <f t="shared" si="68"/>
        <v>0</v>
      </c>
      <c r="C210" s="14">
        <f t="shared" si="83"/>
        <v>28</v>
      </c>
      <c r="G210" s="65" t="str">
        <f t="shared" si="84"/>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85"/>
        <v/>
      </c>
      <c r="S210" s="12">
        <f t="shared" si="71"/>
        <v>28</v>
      </c>
      <c r="T210" s="18">
        <f t="shared" si="72"/>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3"/>
        <v>1</v>
      </c>
      <c r="Z210" s="12">
        <f t="shared" si="74"/>
        <v>1</v>
      </c>
      <c r="AA210" s="12">
        <f t="shared" si="75"/>
        <v>1</v>
      </c>
      <c r="AB210" s="12">
        <f t="shared" si="76"/>
        <v>1</v>
      </c>
      <c r="AD210" s="12">
        <f t="shared" si="77"/>
        <v>28</v>
      </c>
      <c r="AE210" s="18">
        <f t="shared" si="78"/>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c r="AK210" s="12">
        <f t="shared" si="80"/>
        <v>1</v>
      </c>
      <c r="AL210" s="12">
        <f t="shared" si="81"/>
        <v>1</v>
      </c>
      <c r="AM210" s="12">
        <f t="shared" si="82"/>
        <v>1</v>
      </c>
    </row>
    <row r="211" spans="1:39" ht="12" customHeight="1" x14ac:dyDescent="0.15">
      <c r="A211" s="5">
        <f t="shared" si="67"/>
        <v>0</v>
      </c>
      <c r="B211" s="5">
        <f t="shared" si="68"/>
        <v>0</v>
      </c>
      <c r="C211" s="14">
        <f t="shared" si="83"/>
        <v>27</v>
      </c>
      <c r="G211" s="65" t="str">
        <f t="shared" si="84"/>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85"/>
        <v/>
      </c>
      <c r="S211" s="12">
        <f t="shared" si="71"/>
        <v>27</v>
      </c>
      <c r="T211" s="18">
        <f t="shared" si="72"/>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3"/>
        <v>1</v>
      </c>
      <c r="Z211" s="12">
        <f t="shared" si="74"/>
        <v>1</v>
      </c>
      <c r="AA211" s="12">
        <f t="shared" si="75"/>
        <v>1</v>
      </c>
      <c r="AB211" s="12">
        <f t="shared" si="76"/>
        <v>1</v>
      </c>
      <c r="AD211" s="12">
        <f t="shared" si="77"/>
        <v>27</v>
      </c>
      <c r="AE211" s="18">
        <f t="shared" si="78"/>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c r="AK211" s="12">
        <f t="shared" si="80"/>
        <v>1</v>
      </c>
      <c r="AL211" s="12">
        <f t="shared" si="81"/>
        <v>1</v>
      </c>
      <c r="AM211" s="12">
        <f t="shared" si="82"/>
        <v>1</v>
      </c>
    </row>
    <row r="212" spans="1:39" ht="12" customHeight="1" x14ac:dyDescent="0.15">
      <c r="A212" s="5">
        <f t="shared" si="67"/>
        <v>0</v>
      </c>
      <c r="B212" s="5">
        <f t="shared" si="68"/>
        <v>0</v>
      </c>
      <c r="C212" s="14">
        <f t="shared" si="83"/>
        <v>26</v>
      </c>
      <c r="G212" s="65" t="str">
        <f t="shared" si="84"/>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85"/>
        <v/>
      </c>
      <c r="S212" s="12">
        <f t="shared" si="71"/>
        <v>26</v>
      </c>
      <c r="T212" s="18">
        <f t="shared" si="72"/>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3"/>
        <v>1</v>
      </c>
      <c r="Z212" s="12">
        <f t="shared" si="74"/>
        <v>1</v>
      </c>
      <c r="AA212" s="12">
        <f t="shared" si="75"/>
        <v>1</v>
      </c>
      <c r="AB212" s="12">
        <f t="shared" si="76"/>
        <v>1</v>
      </c>
      <c r="AD212" s="12">
        <f t="shared" si="77"/>
        <v>26</v>
      </c>
      <c r="AE212" s="18">
        <f t="shared" si="78"/>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c r="AK212" s="12">
        <f t="shared" si="80"/>
        <v>1</v>
      </c>
      <c r="AL212" s="12">
        <f t="shared" si="81"/>
        <v>1</v>
      </c>
      <c r="AM212" s="12">
        <f t="shared" si="82"/>
        <v>1</v>
      </c>
    </row>
    <row r="213" spans="1:39" ht="12" customHeight="1" x14ac:dyDescent="0.15">
      <c r="A213" s="5">
        <f t="shared" si="67"/>
        <v>0</v>
      </c>
      <c r="B213" s="5">
        <f t="shared" si="68"/>
        <v>0</v>
      </c>
      <c r="C213" s="14">
        <f t="shared" si="83"/>
        <v>25</v>
      </c>
      <c r="G213" s="65"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85"/>
        <v/>
      </c>
      <c r="S213" s="12">
        <f t="shared" si="71"/>
        <v>25</v>
      </c>
      <c r="T213" s="18">
        <f t="shared" si="72"/>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3"/>
        <v>1</v>
      </c>
      <c r="Z213" s="12">
        <f t="shared" si="74"/>
        <v>1</v>
      </c>
      <c r="AA213" s="12">
        <f t="shared" si="75"/>
        <v>1</v>
      </c>
      <c r="AB213" s="12">
        <f t="shared" si="76"/>
        <v>1</v>
      </c>
      <c r="AD213" s="12">
        <f t="shared" si="77"/>
        <v>25</v>
      </c>
      <c r="AE213" s="18">
        <f t="shared" si="78"/>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c r="AK213" s="12">
        <f t="shared" si="80"/>
        <v>1</v>
      </c>
      <c r="AL213" s="12">
        <f t="shared" si="81"/>
        <v>1</v>
      </c>
      <c r="AM213" s="12">
        <f t="shared" si="82"/>
        <v>1</v>
      </c>
    </row>
    <row r="214" spans="1:39" ht="12" customHeight="1" x14ac:dyDescent="0.15">
      <c r="A214" s="5">
        <f t="shared" si="67"/>
        <v>0</v>
      </c>
      <c r="B214" s="5">
        <f t="shared" si="68"/>
        <v>0</v>
      </c>
      <c r="C214" s="14">
        <f t="shared" si="83"/>
        <v>24</v>
      </c>
      <c r="G214" s="65"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85"/>
        <v/>
      </c>
      <c r="S214" s="12">
        <f t="shared" si="71"/>
        <v>24</v>
      </c>
      <c r="T214" s="18">
        <f t="shared" si="72"/>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3"/>
        <v>1</v>
      </c>
      <c r="Z214" s="12">
        <f t="shared" si="74"/>
        <v>1</v>
      </c>
      <c r="AA214" s="12">
        <f t="shared" si="75"/>
        <v>1</v>
      </c>
      <c r="AB214" s="12">
        <f t="shared" si="76"/>
        <v>1</v>
      </c>
      <c r="AD214" s="12">
        <f t="shared" si="77"/>
        <v>24</v>
      </c>
      <c r="AE214" s="18">
        <f t="shared" si="78"/>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c r="AK214" s="12">
        <f t="shared" si="80"/>
        <v>1</v>
      </c>
      <c r="AL214" s="12">
        <f t="shared" si="81"/>
        <v>1</v>
      </c>
      <c r="AM214" s="12">
        <f t="shared" si="82"/>
        <v>1</v>
      </c>
    </row>
    <row r="215" spans="1:39" ht="12" customHeight="1" x14ac:dyDescent="0.15">
      <c r="A215" s="5">
        <f t="shared" si="67"/>
        <v>0</v>
      </c>
      <c r="B215" s="5">
        <f t="shared" si="68"/>
        <v>0</v>
      </c>
      <c r="C215" s="14">
        <f t="shared" si="83"/>
        <v>23</v>
      </c>
      <c r="G215" s="65"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85"/>
        <v/>
      </c>
      <c r="S215" s="12">
        <f t="shared" si="71"/>
        <v>23</v>
      </c>
      <c r="T215" s="18">
        <f t="shared" si="72"/>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3"/>
        <v>1</v>
      </c>
      <c r="Z215" s="12">
        <f t="shared" si="74"/>
        <v>1</v>
      </c>
      <c r="AA215" s="12">
        <f t="shared" si="75"/>
        <v>1</v>
      </c>
      <c r="AB215" s="12">
        <f t="shared" si="76"/>
        <v>1</v>
      </c>
      <c r="AD215" s="12">
        <f t="shared" si="77"/>
        <v>23</v>
      </c>
      <c r="AE215" s="18">
        <f t="shared" si="78"/>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c r="AK215" s="12">
        <f t="shared" si="80"/>
        <v>1</v>
      </c>
      <c r="AL215" s="12">
        <f t="shared" si="81"/>
        <v>1</v>
      </c>
      <c r="AM215" s="12">
        <f t="shared" si="82"/>
        <v>1</v>
      </c>
    </row>
    <row r="216" spans="1:39" ht="12" customHeight="1" x14ac:dyDescent="0.15">
      <c r="A216" s="5">
        <f t="shared" si="67"/>
        <v>0</v>
      </c>
      <c r="B216" s="5">
        <f t="shared" si="68"/>
        <v>0</v>
      </c>
      <c r="C216" s="14">
        <f t="shared" si="83"/>
        <v>22</v>
      </c>
      <c r="G216" s="65"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85"/>
        <v/>
      </c>
      <c r="S216" s="12">
        <f t="shared" si="71"/>
        <v>22</v>
      </c>
      <c r="T216" s="18">
        <f t="shared" si="72"/>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3"/>
        <v>1</v>
      </c>
      <c r="Z216" s="12">
        <f t="shared" si="74"/>
        <v>1</v>
      </c>
      <c r="AA216" s="12">
        <f t="shared" si="75"/>
        <v>1</v>
      </c>
      <c r="AB216" s="12">
        <f t="shared" si="76"/>
        <v>1</v>
      </c>
      <c r="AD216" s="12">
        <f t="shared" si="77"/>
        <v>22</v>
      </c>
      <c r="AE216" s="18">
        <f t="shared" si="78"/>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c r="AK216" s="12">
        <f t="shared" si="80"/>
        <v>1</v>
      </c>
      <c r="AL216" s="12">
        <f t="shared" si="81"/>
        <v>1</v>
      </c>
      <c r="AM216" s="12">
        <f t="shared" si="82"/>
        <v>1</v>
      </c>
    </row>
    <row r="217" spans="1:39" ht="12" customHeight="1" x14ac:dyDescent="0.15">
      <c r="A217" s="5">
        <f t="shared" si="67"/>
        <v>0</v>
      </c>
      <c r="B217" s="5">
        <f t="shared" si="68"/>
        <v>0</v>
      </c>
      <c r="C217" s="14">
        <f t="shared" si="83"/>
        <v>21</v>
      </c>
      <c r="G217" s="65"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85"/>
        <v/>
      </c>
      <c r="S217" s="12">
        <f t="shared" si="71"/>
        <v>21</v>
      </c>
      <c r="T217" s="18">
        <f t="shared" si="72"/>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3"/>
        <v>1</v>
      </c>
      <c r="Z217" s="12">
        <f t="shared" si="74"/>
        <v>1</v>
      </c>
      <c r="AA217" s="12">
        <f t="shared" si="75"/>
        <v>1</v>
      </c>
      <c r="AB217" s="12">
        <f t="shared" si="76"/>
        <v>1</v>
      </c>
      <c r="AD217" s="12">
        <f t="shared" si="77"/>
        <v>21</v>
      </c>
      <c r="AE217" s="18">
        <f t="shared" si="78"/>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c r="AK217" s="12">
        <f t="shared" si="80"/>
        <v>1</v>
      </c>
      <c r="AL217" s="12">
        <f t="shared" si="81"/>
        <v>1</v>
      </c>
      <c r="AM217" s="12">
        <f t="shared" si="82"/>
        <v>1</v>
      </c>
    </row>
    <row r="218" spans="1:39" ht="12" customHeight="1" x14ac:dyDescent="0.15">
      <c r="A218" s="5">
        <f t="shared" si="67"/>
        <v>0</v>
      </c>
      <c r="B218" s="5">
        <f t="shared" si="68"/>
        <v>0</v>
      </c>
      <c r="C218" s="14">
        <f t="shared" si="83"/>
        <v>20</v>
      </c>
      <c r="G218" s="65" t="str">
        <f t="shared" si="84"/>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85"/>
        <v/>
      </c>
      <c r="S218" s="12">
        <f t="shared" si="71"/>
        <v>20</v>
      </c>
      <c r="T218" s="18">
        <f t="shared" si="72"/>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3"/>
        <v>1</v>
      </c>
      <c r="Z218" s="12">
        <f t="shared" si="74"/>
        <v>1</v>
      </c>
      <c r="AA218" s="12">
        <f t="shared" si="75"/>
        <v>1</v>
      </c>
      <c r="AB218" s="12">
        <f t="shared" si="76"/>
        <v>1</v>
      </c>
      <c r="AD218" s="12">
        <f t="shared" si="77"/>
        <v>20</v>
      </c>
      <c r="AE218" s="18">
        <f t="shared" si="78"/>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c r="AK218" s="12">
        <f t="shared" si="80"/>
        <v>1</v>
      </c>
      <c r="AL218" s="12">
        <f t="shared" si="81"/>
        <v>1</v>
      </c>
      <c r="AM218" s="12">
        <f t="shared" si="82"/>
        <v>1</v>
      </c>
    </row>
    <row r="219" spans="1:39" ht="12" customHeight="1" x14ac:dyDescent="0.15">
      <c r="A219" s="5">
        <f t="shared" si="67"/>
        <v>0</v>
      </c>
      <c r="B219" s="5">
        <f t="shared" si="68"/>
        <v>0</v>
      </c>
      <c r="C219" s="14">
        <f t="shared" si="83"/>
        <v>19</v>
      </c>
      <c r="G219" s="65" t="str">
        <f t="shared" si="84"/>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85"/>
        <v/>
      </c>
      <c r="S219" s="12">
        <f t="shared" si="71"/>
        <v>19</v>
      </c>
      <c r="T219" s="18">
        <f t="shared" si="72"/>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3"/>
        <v>1</v>
      </c>
      <c r="Z219" s="12">
        <f t="shared" si="74"/>
        <v>1</v>
      </c>
      <c r="AA219" s="12">
        <f t="shared" si="75"/>
        <v>1</v>
      </c>
      <c r="AB219" s="12">
        <f t="shared" si="76"/>
        <v>1</v>
      </c>
      <c r="AD219" s="12">
        <f t="shared" si="77"/>
        <v>19</v>
      </c>
      <c r="AE219" s="18">
        <f t="shared" si="78"/>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c r="AK219" s="12">
        <f t="shared" si="80"/>
        <v>1</v>
      </c>
      <c r="AL219" s="12">
        <f t="shared" si="81"/>
        <v>1</v>
      </c>
      <c r="AM219" s="12">
        <f t="shared" si="82"/>
        <v>1</v>
      </c>
    </row>
    <row r="220" spans="1:39" ht="12" customHeight="1" x14ac:dyDescent="0.15">
      <c r="A220" s="5">
        <f t="shared" si="67"/>
        <v>0</v>
      </c>
      <c r="B220" s="5">
        <f t="shared" si="68"/>
        <v>0</v>
      </c>
      <c r="C220" s="14">
        <f t="shared" si="83"/>
        <v>18</v>
      </c>
      <c r="G220" s="65" t="str">
        <f t="shared" si="84"/>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85"/>
        <v/>
      </c>
      <c r="S220" s="12">
        <f t="shared" si="71"/>
        <v>18</v>
      </c>
      <c r="T220" s="18">
        <f t="shared" si="72"/>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3"/>
        <v>1</v>
      </c>
      <c r="Z220" s="12">
        <f t="shared" si="74"/>
        <v>1</v>
      </c>
      <c r="AA220" s="12">
        <f t="shared" si="75"/>
        <v>1</v>
      </c>
      <c r="AB220" s="12">
        <f t="shared" si="76"/>
        <v>1</v>
      </c>
      <c r="AD220" s="12">
        <f t="shared" si="77"/>
        <v>18</v>
      </c>
      <c r="AE220" s="18">
        <f t="shared" si="78"/>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c r="AK220" s="12">
        <f t="shared" si="80"/>
        <v>1</v>
      </c>
      <c r="AL220" s="12">
        <f t="shared" si="81"/>
        <v>1</v>
      </c>
      <c r="AM220" s="12">
        <f t="shared" si="82"/>
        <v>1</v>
      </c>
    </row>
    <row r="221" spans="1:39" ht="12" customHeight="1" x14ac:dyDescent="0.15">
      <c r="A221" s="5">
        <f t="shared" si="67"/>
        <v>0</v>
      </c>
      <c r="B221" s="5">
        <f t="shared" si="68"/>
        <v>0</v>
      </c>
      <c r="C221" s="14">
        <f t="shared" si="83"/>
        <v>17</v>
      </c>
      <c r="G221" s="65" t="str">
        <f t="shared" si="84"/>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85"/>
        <v/>
      </c>
      <c r="S221" s="12">
        <f t="shared" si="71"/>
        <v>17</v>
      </c>
      <c r="T221" s="18">
        <f t="shared" si="72"/>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3"/>
        <v>1</v>
      </c>
      <c r="Z221" s="12">
        <f t="shared" si="74"/>
        <v>1</v>
      </c>
      <c r="AA221" s="12">
        <f t="shared" si="75"/>
        <v>1</v>
      </c>
      <c r="AB221" s="12">
        <f t="shared" si="76"/>
        <v>1</v>
      </c>
      <c r="AD221" s="12">
        <f t="shared" si="77"/>
        <v>17</v>
      </c>
      <c r="AE221" s="18">
        <f t="shared" si="78"/>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c r="AK221" s="12">
        <f t="shared" si="80"/>
        <v>1</v>
      </c>
      <c r="AL221" s="12">
        <f t="shared" si="81"/>
        <v>1</v>
      </c>
      <c r="AM221" s="12">
        <f t="shared" si="82"/>
        <v>1</v>
      </c>
    </row>
    <row r="222" spans="1:39" ht="12" customHeight="1" x14ac:dyDescent="0.15">
      <c r="A222" s="5">
        <f t="shared" si="67"/>
        <v>0</v>
      </c>
      <c r="B222" s="5">
        <f t="shared" si="68"/>
        <v>0</v>
      </c>
      <c r="C222" s="14">
        <f t="shared" si="83"/>
        <v>16</v>
      </c>
      <c r="G222" s="65" t="str">
        <f t="shared" si="84"/>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85"/>
        <v/>
      </c>
      <c r="S222" s="12">
        <f t="shared" si="71"/>
        <v>16</v>
      </c>
      <c r="T222" s="18">
        <f t="shared" si="72"/>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3"/>
        <v>1</v>
      </c>
      <c r="Z222" s="12">
        <f t="shared" si="74"/>
        <v>1</v>
      </c>
      <c r="AA222" s="12">
        <f t="shared" si="75"/>
        <v>1</v>
      </c>
      <c r="AB222" s="12">
        <f t="shared" si="76"/>
        <v>1</v>
      </c>
      <c r="AD222" s="12">
        <f t="shared" si="77"/>
        <v>16</v>
      </c>
      <c r="AE222" s="18">
        <f t="shared" si="78"/>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c r="AK222" s="12">
        <f t="shared" si="80"/>
        <v>1</v>
      </c>
      <c r="AL222" s="12">
        <f t="shared" si="81"/>
        <v>1</v>
      </c>
      <c r="AM222" s="12">
        <f t="shared" si="82"/>
        <v>1</v>
      </c>
    </row>
    <row r="223" spans="1:39" ht="12" customHeight="1" x14ac:dyDescent="0.15">
      <c r="A223" s="5">
        <f t="shared" si="67"/>
        <v>0</v>
      </c>
      <c r="B223" s="5">
        <f t="shared" si="68"/>
        <v>0</v>
      </c>
      <c r="C223" s="14">
        <f t="shared" si="83"/>
        <v>15</v>
      </c>
      <c r="G223" s="65" t="str">
        <f t="shared" si="84"/>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85"/>
        <v/>
      </c>
      <c r="S223" s="12">
        <f t="shared" si="71"/>
        <v>15</v>
      </c>
      <c r="T223" s="18">
        <f t="shared" si="72"/>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3"/>
        <v>1</v>
      </c>
      <c r="Z223" s="12">
        <f t="shared" si="74"/>
        <v>1</v>
      </c>
      <c r="AA223" s="12">
        <f t="shared" si="75"/>
        <v>1</v>
      </c>
      <c r="AB223" s="12">
        <f t="shared" si="76"/>
        <v>1</v>
      </c>
      <c r="AD223" s="12">
        <f t="shared" si="77"/>
        <v>15</v>
      </c>
      <c r="AE223" s="18">
        <f t="shared" si="78"/>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c r="AK223" s="12">
        <f t="shared" si="80"/>
        <v>1</v>
      </c>
      <c r="AL223" s="12">
        <f t="shared" si="81"/>
        <v>1</v>
      </c>
      <c r="AM223" s="12">
        <f t="shared" si="82"/>
        <v>1</v>
      </c>
    </row>
    <row r="224" spans="1:39" ht="12" customHeight="1" x14ac:dyDescent="0.15">
      <c r="A224" s="5">
        <f t="shared" si="67"/>
        <v>0</v>
      </c>
      <c r="B224" s="5">
        <f t="shared" si="68"/>
        <v>0</v>
      </c>
      <c r="C224" s="14">
        <f t="shared" si="83"/>
        <v>14</v>
      </c>
      <c r="G224" s="65" t="str">
        <f t="shared" si="84"/>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85"/>
        <v/>
      </c>
      <c r="S224" s="12">
        <f t="shared" si="71"/>
        <v>14</v>
      </c>
      <c r="T224" s="18">
        <f t="shared" si="72"/>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3"/>
        <v>1</v>
      </c>
      <c r="Z224" s="12">
        <f t="shared" si="74"/>
        <v>1</v>
      </c>
      <c r="AA224" s="12">
        <f t="shared" si="75"/>
        <v>1</v>
      </c>
      <c r="AB224" s="12">
        <f t="shared" si="76"/>
        <v>1</v>
      </c>
      <c r="AD224" s="12">
        <f t="shared" si="77"/>
        <v>14</v>
      </c>
      <c r="AE224" s="18">
        <f t="shared" si="78"/>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c r="AK224" s="12">
        <f t="shared" si="80"/>
        <v>1</v>
      </c>
      <c r="AL224" s="12">
        <f t="shared" si="81"/>
        <v>1</v>
      </c>
      <c r="AM224" s="12">
        <f t="shared" si="82"/>
        <v>1</v>
      </c>
    </row>
    <row r="225" spans="1:39" ht="12" customHeight="1" x14ac:dyDescent="0.15">
      <c r="A225" s="5">
        <f t="shared" si="67"/>
        <v>0</v>
      </c>
      <c r="B225" s="5">
        <f t="shared" si="68"/>
        <v>0</v>
      </c>
      <c r="C225" s="14">
        <f t="shared" si="83"/>
        <v>13</v>
      </c>
      <c r="G225" s="65" t="str">
        <f t="shared" si="84"/>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85"/>
        <v/>
      </c>
      <c r="S225" s="12">
        <f t="shared" si="71"/>
        <v>13</v>
      </c>
      <c r="T225" s="18">
        <f t="shared" si="72"/>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3"/>
        <v>1</v>
      </c>
      <c r="Z225" s="12">
        <f t="shared" si="74"/>
        <v>1</v>
      </c>
      <c r="AA225" s="12">
        <f t="shared" si="75"/>
        <v>1</v>
      </c>
      <c r="AB225" s="12">
        <f t="shared" si="76"/>
        <v>1</v>
      </c>
      <c r="AD225" s="12">
        <f t="shared" si="77"/>
        <v>13</v>
      </c>
      <c r="AE225" s="18">
        <f t="shared" si="78"/>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c r="AK225" s="12">
        <f t="shared" si="80"/>
        <v>1</v>
      </c>
      <c r="AL225" s="12">
        <f t="shared" si="81"/>
        <v>1</v>
      </c>
      <c r="AM225" s="12">
        <f t="shared" si="82"/>
        <v>1</v>
      </c>
    </row>
    <row r="226" spans="1:39" ht="12" customHeight="1" x14ac:dyDescent="0.15">
      <c r="A226" s="5">
        <f t="shared" si="67"/>
        <v>0</v>
      </c>
      <c r="B226" s="5">
        <f t="shared" si="68"/>
        <v>0</v>
      </c>
      <c r="C226" s="14">
        <f t="shared" si="83"/>
        <v>12</v>
      </c>
      <c r="G226" s="65" t="str">
        <f t="shared" si="84"/>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85"/>
        <v/>
      </c>
      <c r="S226" s="12">
        <f t="shared" si="71"/>
        <v>12</v>
      </c>
      <c r="T226" s="18">
        <f t="shared" si="72"/>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3"/>
        <v>1</v>
      </c>
      <c r="Z226" s="12">
        <f t="shared" si="74"/>
        <v>1</v>
      </c>
      <c r="AA226" s="12">
        <f t="shared" si="75"/>
        <v>1</v>
      </c>
      <c r="AB226" s="12">
        <f t="shared" si="76"/>
        <v>1</v>
      </c>
      <c r="AD226" s="12">
        <f t="shared" si="77"/>
        <v>12</v>
      </c>
      <c r="AE226" s="18">
        <f t="shared" si="78"/>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c r="AK226" s="12">
        <f t="shared" si="80"/>
        <v>1</v>
      </c>
      <c r="AL226" s="12">
        <f t="shared" si="81"/>
        <v>1</v>
      </c>
      <c r="AM226" s="12">
        <f t="shared" si="82"/>
        <v>1</v>
      </c>
    </row>
    <row r="227" spans="1:39" ht="12" customHeight="1" x14ac:dyDescent="0.15">
      <c r="A227" s="5">
        <f t="shared" si="67"/>
        <v>0</v>
      </c>
      <c r="B227" s="5">
        <f t="shared" si="68"/>
        <v>0</v>
      </c>
      <c r="C227" s="14">
        <f t="shared" si="83"/>
        <v>11</v>
      </c>
      <c r="G227" s="65" t="str">
        <f t="shared" si="84"/>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85"/>
        <v/>
      </c>
      <c r="S227" s="12">
        <f t="shared" si="71"/>
        <v>11</v>
      </c>
      <c r="T227" s="18">
        <f t="shared" si="72"/>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3"/>
        <v>1</v>
      </c>
      <c r="Z227" s="12">
        <f t="shared" si="74"/>
        <v>1</v>
      </c>
      <c r="AA227" s="12">
        <f t="shared" si="75"/>
        <v>1</v>
      </c>
      <c r="AB227" s="12">
        <f t="shared" si="76"/>
        <v>1</v>
      </c>
      <c r="AD227" s="12">
        <f t="shared" si="77"/>
        <v>11</v>
      </c>
      <c r="AE227" s="18">
        <f t="shared" si="78"/>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c r="AK227" s="12">
        <f t="shared" si="80"/>
        <v>1</v>
      </c>
      <c r="AL227" s="12">
        <f t="shared" si="81"/>
        <v>1</v>
      </c>
      <c r="AM227" s="12">
        <f t="shared" si="82"/>
        <v>1</v>
      </c>
    </row>
    <row r="228" spans="1:39" ht="12" customHeight="1" x14ac:dyDescent="0.15">
      <c r="A228" s="5">
        <f t="shared" si="67"/>
        <v>0</v>
      </c>
      <c r="B228" s="5">
        <f t="shared" si="68"/>
        <v>0</v>
      </c>
      <c r="C228" s="14">
        <f t="shared" si="83"/>
        <v>10</v>
      </c>
      <c r="G228" s="65" t="str">
        <f t="shared" si="84"/>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85"/>
        <v/>
      </c>
      <c r="S228" s="12">
        <f t="shared" si="71"/>
        <v>10</v>
      </c>
      <c r="T228" s="18">
        <f t="shared" si="72"/>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3"/>
        <v>1</v>
      </c>
      <c r="Z228" s="12">
        <f t="shared" si="74"/>
        <v>1</v>
      </c>
      <c r="AA228" s="12">
        <f t="shared" si="75"/>
        <v>1</v>
      </c>
      <c r="AB228" s="12">
        <f t="shared" si="76"/>
        <v>1</v>
      </c>
      <c r="AD228" s="12">
        <f t="shared" si="77"/>
        <v>10</v>
      </c>
      <c r="AE228" s="18">
        <f t="shared" si="78"/>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c r="AK228" s="12">
        <f t="shared" si="80"/>
        <v>1</v>
      </c>
      <c r="AL228" s="12">
        <f t="shared" si="81"/>
        <v>1</v>
      </c>
      <c r="AM228" s="12">
        <f t="shared" si="82"/>
        <v>1</v>
      </c>
    </row>
    <row r="229" spans="1:39" ht="12" customHeight="1" x14ac:dyDescent="0.15">
      <c r="A229" s="5">
        <f t="shared" si="67"/>
        <v>0</v>
      </c>
      <c r="B229" s="5">
        <f t="shared" si="68"/>
        <v>0</v>
      </c>
      <c r="C229" s="14">
        <f t="shared" si="83"/>
        <v>9</v>
      </c>
      <c r="G229" s="65" t="str">
        <f t="shared" si="84"/>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85"/>
        <v/>
      </c>
      <c r="S229" s="12">
        <f t="shared" si="71"/>
        <v>9</v>
      </c>
      <c r="T229" s="18">
        <f t="shared" si="72"/>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3"/>
        <v>1</v>
      </c>
      <c r="Z229" s="12">
        <f t="shared" si="74"/>
        <v>1</v>
      </c>
      <c r="AA229" s="12">
        <f t="shared" si="75"/>
        <v>1</v>
      </c>
      <c r="AB229" s="12">
        <f t="shared" si="76"/>
        <v>1</v>
      </c>
      <c r="AD229" s="12">
        <f t="shared" si="77"/>
        <v>9</v>
      </c>
      <c r="AE229" s="18">
        <f t="shared" si="78"/>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c r="AK229" s="12">
        <f t="shared" si="80"/>
        <v>1</v>
      </c>
      <c r="AL229" s="12">
        <f t="shared" si="81"/>
        <v>1</v>
      </c>
      <c r="AM229" s="12">
        <f t="shared" si="82"/>
        <v>1</v>
      </c>
    </row>
    <row r="230" spans="1:39" ht="12" customHeight="1" x14ac:dyDescent="0.15">
      <c r="A230" s="5">
        <f t="shared" si="67"/>
        <v>0</v>
      </c>
      <c r="B230" s="5">
        <f t="shared" si="68"/>
        <v>0</v>
      </c>
      <c r="C230" s="14">
        <f t="shared" si="83"/>
        <v>8</v>
      </c>
      <c r="G230" s="65" t="str">
        <f t="shared" si="84"/>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85"/>
        <v/>
      </c>
      <c r="S230" s="12">
        <f t="shared" si="71"/>
        <v>8</v>
      </c>
      <c r="T230" s="18">
        <f t="shared" si="72"/>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3"/>
        <v>1</v>
      </c>
      <c r="Z230" s="12">
        <f t="shared" si="74"/>
        <v>1</v>
      </c>
      <c r="AA230" s="12">
        <f t="shared" si="75"/>
        <v>1</v>
      </c>
      <c r="AB230" s="12">
        <f t="shared" si="76"/>
        <v>1</v>
      </c>
      <c r="AD230" s="12">
        <f t="shared" si="77"/>
        <v>8</v>
      </c>
      <c r="AE230" s="18">
        <f t="shared" si="78"/>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c r="AK230" s="12">
        <f t="shared" si="80"/>
        <v>1</v>
      </c>
      <c r="AL230" s="12">
        <f t="shared" si="81"/>
        <v>1</v>
      </c>
      <c r="AM230" s="12">
        <f t="shared" si="82"/>
        <v>1</v>
      </c>
    </row>
    <row r="231" spans="1:39" ht="12" customHeight="1" x14ac:dyDescent="0.15">
      <c r="A231" s="5">
        <f t="shared" si="67"/>
        <v>0</v>
      </c>
      <c r="B231" s="5">
        <f t="shared" si="68"/>
        <v>0</v>
      </c>
      <c r="C231" s="14">
        <f t="shared" si="83"/>
        <v>7</v>
      </c>
      <c r="G231" s="65" t="str">
        <f t="shared" si="84"/>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85"/>
        <v/>
      </c>
      <c r="S231" s="12">
        <f t="shared" si="71"/>
        <v>7</v>
      </c>
      <c r="T231" s="18">
        <f t="shared" si="72"/>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3"/>
        <v>1</v>
      </c>
      <c r="Z231" s="12">
        <f t="shared" si="74"/>
        <v>1</v>
      </c>
      <c r="AA231" s="12">
        <f t="shared" si="75"/>
        <v>1</v>
      </c>
      <c r="AB231" s="12">
        <f t="shared" si="76"/>
        <v>1</v>
      </c>
      <c r="AD231" s="12">
        <f t="shared" si="77"/>
        <v>7</v>
      </c>
      <c r="AE231" s="18">
        <f t="shared" si="78"/>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c r="AK231" s="12">
        <f t="shared" si="80"/>
        <v>1</v>
      </c>
      <c r="AL231" s="12">
        <f t="shared" si="81"/>
        <v>1</v>
      </c>
      <c r="AM231" s="12">
        <f t="shared" si="82"/>
        <v>1</v>
      </c>
    </row>
    <row r="232" spans="1:39" ht="12" customHeight="1" x14ac:dyDescent="0.15">
      <c r="A232" s="5">
        <f t="shared" si="67"/>
        <v>0</v>
      </c>
      <c r="B232" s="5">
        <f t="shared" si="68"/>
        <v>0</v>
      </c>
      <c r="C232" s="14">
        <f t="shared" si="83"/>
        <v>6</v>
      </c>
      <c r="G232" s="65" t="str">
        <f t="shared" si="84"/>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85"/>
        <v/>
      </c>
      <c r="S232" s="12">
        <f t="shared" si="71"/>
        <v>6</v>
      </c>
      <c r="T232" s="18">
        <f t="shared" si="72"/>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3"/>
        <v>1</v>
      </c>
      <c r="Z232" s="12">
        <f t="shared" si="74"/>
        <v>1</v>
      </c>
      <c r="AA232" s="12">
        <f t="shared" si="75"/>
        <v>1</v>
      </c>
      <c r="AB232" s="12">
        <f t="shared" si="76"/>
        <v>1</v>
      </c>
      <c r="AD232" s="12">
        <f t="shared" si="77"/>
        <v>6</v>
      </c>
      <c r="AE232" s="18">
        <f t="shared" si="78"/>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c r="AK232" s="12">
        <f t="shared" si="80"/>
        <v>1</v>
      </c>
      <c r="AL232" s="12">
        <f t="shared" si="81"/>
        <v>1</v>
      </c>
      <c r="AM232" s="12">
        <f t="shared" si="82"/>
        <v>1</v>
      </c>
    </row>
    <row r="233" spans="1:39" ht="12" customHeight="1" x14ac:dyDescent="0.15">
      <c r="A233" s="5">
        <f t="shared" si="67"/>
        <v>0</v>
      </c>
      <c r="B233" s="5">
        <f t="shared" si="68"/>
        <v>0</v>
      </c>
      <c r="C233" s="14">
        <f t="shared" si="83"/>
        <v>5</v>
      </c>
      <c r="G233" s="65" t="str">
        <f t="shared" si="84"/>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85"/>
        <v/>
      </c>
      <c r="S233" s="12">
        <f t="shared" si="71"/>
        <v>5</v>
      </c>
      <c r="T233" s="18">
        <f t="shared" si="72"/>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3"/>
        <v>1</v>
      </c>
      <c r="Z233" s="12">
        <f t="shared" si="74"/>
        <v>1</v>
      </c>
      <c r="AA233" s="12">
        <f t="shared" si="75"/>
        <v>1</v>
      </c>
      <c r="AB233" s="12">
        <f t="shared" si="76"/>
        <v>1</v>
      </c>
      <c r="AD233" s="12">
        <f t="shared" si="77"/>
        <v>5</v>
      </c>
      <c r="AE233" s="18">
        <f t="shared" si="78"/>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c r="AK233" s="12">
        <f t="shared" si="80"/>
        <v>1</v>
      </c>
      <c r="AL233" s="12">
        <f t="shared" si="81"/>
        <v>1</v>
      </c>
      <c r="AM233" s="12">
        <f t="shared" si="82"/>
        <v>1</v>
      </c>
    </row>
    <row r="234" spans="1:39" ht="12" customHeight="1" x14ac:dyDescent="0.15">
      <c r="A234" s="5">
        <f t="shared" si="67"/>
        <v>0</v>
      </c>
      <c r="B234" s="5">
        <f t="shared" si="68"/>
        <v>0</v>
      </c>
      <c r="C234" s="14">
        <f t="shared" si="83"/>
        <v>4</v>
      </c>
      <c r="G234" s="65" t="str">
        <f t="shared" si="84"/>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85"/>
        <v/>
      </c>
      <c r="S234" s="12">
        <f t="shared" si="71"/>
        <v>4</v>
      </c>
      <c r="T234" s="18">
        <f t="shared" si="72"/>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3"/>
        <v>1</v>
      </c>
      <c r="Z234" s="12">
        <f t="shared" si="74"/>
        <v>1</v>
      </c>
      <c r="AA234" s="12">
        <f t="shared" si="75"/>
        <v>1</v>
      </c>
      <c r="AB234" s="12">
        <f t="shared" si="76"/>
        <v>1</v>
      </c>
      <c r="AD234" s="12">
        <f t="shared" si="77"/>
        <v>4</v>
      </c>
      <c r="AE234" s="18">
        <f t="shared" si="78"/>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c r="AK234" s="12">
        <f t="shared" si="80"/>
        <v>1</v>
      </c>
      <c r="AL234" s="12">
        <f t="shared" si="81"/>
        <v>1</v>
      </c>
      <c r="AM234" s="12">
        <f t="shared" si="82"/>
        <v>1</v>
      </c>
    </row>
    <row r="235" spans="1:39" ht="12" customHeight="1" x14ac:dyDescent="0.15">
      <c r="A235" s="5">
        <f t="shared" si="67"/>
        <v>0</v>
      </c>
      <c r="B235" s="5">
        <f t="shared" si="68"/>
        <v>0</v>
      </c>
      <c r="C235" s="14">
        <f t="shared" si="83"/>
        <v>3</v>
      </c>
      <c r="G235" s="65" t="str">
        <f t="shared" si="84"/>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85"/>
        <v/>
      </c>
      <c r="S235" s="12">
        <f t="shared" si="71"/>
        <v>3</v>
      </c>
      <c r="T235" s="18">
        <f t="shared" si="72"/>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3"/>
        <v>1</v>
      </c>
      <c r="Z235" s="12">
        <f t="shared" si="74"/>
        <v>1</v>
      </c>
      <c r="AA235" s="12">
        <f t="shared" si="75"/>
        <v>1</v>
      </c>
      <c r="AB235" s="12">
        <f t="shared" si="76"/>
        <v>1</v>
      </c>
      <c r="AD235" s="12">
        <f t="shared" si="77"/>
        <v>3</v>
      </c>
      <c r="AE235" s="18">
        <f t="shared" si="78"/>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c r="AK235" s="12">
        <f t="shared" si="80"/>
        <v>1</v>
      </c>
      <c r="AL235" s="12">
        <f t="shared" si="81"/>
        <v>1</v>
      </c>
      <c r="AM235" s="12">
        <f t="shared" si="82"/>
        <v>1</v>
      </c>
    </row>
    <row r="236" spans="1:39" ht="12" customHeight="1" x14ac:dyDescent="0.15">
      <c r="A236" s="5">
        <f t="shared" si="67"/>
        <v>0</v>
      </c>
      <c r="B236" s="5">
        <f t="shared" si="68"/>
        <v>0</v>
      </c>
      <c r="C236" s="14">
        <f t="shared" si="83"/>
        <v>2</v>
      </c>
      <c r="G236" s="65" t="str">
        <f t="shared" si="84"/>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85"/>
        <v/>
      </c>
      <c r="S236" s="12">
        <f t="shared" si="71"/>
        <v>2</v>
      </c>
      <c r="T236" s="18">
        <f t="shared" si="72"/>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3"/>
        <v>1</v>
      </c>
      <c r="Z236" s="12">
        <f t="shared" si="74"/>
        <v>1</v>
      </c>
      <c r="AA236" s="12">
        <f t="shared" si="75"/>
        <v>1</v>
      </c>
      <c r="AB236" s="12">
        <f t="shared" si="76"/>
        <v>1</v>
      </c>
      <c r="AD236" s="12">
        <f t="shared" si="77"/>
        <v>2</v>
      </c>
      <c r="AE236" s="18">
        <f t="shared" si="78"/>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c r="AK236" s="12">
        <f t="shared" si="80"/>
        <v>1</v>
      </c>
      <c r="AL236" s="12">
        <f t="shared" si="81"/>
        <v>1</v>
      </c>
      <c r="AM236" s="12">
        <f t="shared" si="82"/>
        <v>1</v>
      </c>
    </row>
    <row r="237" spans="1:39" ht="12" customHeight="1" x14ac:dyDescent="0.15">
      <c r="A237" s="5">
        <f t="shared" si="67"/>
        <v>0</v>
      </c>
      <c r="B237" s="5">
        <f t="shared" si="68"/>
        <v>0</v>
      </c>
      <c r="C237" s="14">
        <f t="shared" si="83"/>
        <v>1</v>
      </c>
      <c r="G237" s="65" t="str">
        <f t="shared" si="84"/>
        <v/>
      </c>
      <c r="H237" s="4" t="str">
        <f>IF(G237="I",$K237,IF(G237="II",$K237-SUM(H$8:H236),IF(G237="III",$K237-SUM(H$8:H236),IF(G237="IV",$K237-SUM(H$8:H236),IF(G237="V",1-SUM(H$8:H236)," ")))))</f>
        <v xml:space="preserve"> </v>
      </c>
      <c r="I237" s="54"/>
      <c r="L237" s="9" t="str">
        <f t="shared" si="69"/>
        <v xml:space="preserve"> </v>
      </c>
      <c r="P237" s="3" t="str">
        <f>IF(O237="Plus",$K237,IF(O237="Basis",$K237-SUM(P$8:P236),IF(O237="Breedte",$K237-SUM(P$8:P236),IF(O236="Breedte",1-SUM(P$8:P236)," "))))</f>
        <v xml:space="preserve"> </v>
      </c>
      <c r="Q237" s="57" t="str">
        <f t="shared" si="85"/>
        <v/>
      </c>
      <c r="S237" s="12">
        <f t="shared" si="71"/>
        <v>1</v>
      </c>
      <c r="T237" s="18">
        <f t="shared" si="72"/>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3"/>
        <v>1</v>
      </c>
      <c r="Z237" s="12">
        <f t="shared" si="74"/>
        <v>1</v>
      </c>
      <c r="AA237" s="12">
        <f t="shared" si="75"/>
        <v>1</v>
      </c>
      <c r="AB237" s="12">
        <f t="shared" si="76"/>
        <v>1</v>
      </c>
      <c r="AD237" s="12">
        <f t="shared" si="77"/>
        <v>1</v>
      </c>
      <c r="AE237" s="18">
        <f t="shared" si="78"/>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c r="AK237" s="12">
        <f t="shared" si="80"/>
        <v>1</v>
      </c>
      <c r="AL237" s="12">
        <f t="shared" si="81"/>
        <v>1</v>
      </c>
      <c r="AM237" s="12">
        <f t="shared" si="82"/>
        <v>1</v>
      </c>
    </row>
    <row r="238" spans="1:39" ht="12" customHeight="1" x14ac:dyDescent="0.15">
      <c r="A238" s="5">
        <f t="shared" si="67"/>
        <v>0</v>
      </c>
      <c r="B238" s="5">
        <f t="shared" si="68"/>
        <v>20</v>
      </c>
      <c r="C238" s="14">
        <f t="shared" si="83"/>
        <v>0</v>
      </c>
      <c r="G238" s="65" t="str">
        <f t="shared" si="84"/>
        <v>V</v>
      </c>
      <c r="H238" s="4">
        <f>IF(G238="I",$K238,IF(G238="II",$K238-SUM(H$8:H237),IF(G238="III",$K238-SUM(H$8:H237),IF(G238="IV",$K238-SUM(H$8:H237),IF(G238="V",1-SUM(H$8:H237)," ")))))</f>
        <v>1</v>
      </c>
      <c r="I238" s="54"/>
      <c r="L238" s="9" t="str">
        <f t="shared" si="69"/>
        <v xml:space="preserve"> </v>
      </c>
      <c r="P238" s="3" t="str">
        <f>IF(O238="Plus",$K238,IF(O238="Basis",$K238-SUM(P$8:P237),IF(O238="Breedte",$K238-SUM(P$8:P237),IF(O237="Breedte",1-SUM(P$8:P237)," "))))</f>
        <v xml:space="preserve"> </v>
      </c>
      <c r="Q238" s="57" t="str">
        <f t="shared" si="85"/>
        <v/>
      </c>
      <c r="S238" s="12">
        <f t="shared" si="71"/>
        <v>0</v>
      </c>
      <c r="T238" s="18">
        <f t="shared" si="72"/>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3"/>
        <v>1</v>
      </c>
      <c r="Z238" s="12">
        <f t="shared" si="74"/>
        <v>1</v>
      </c>
      <c r="AA238" s="12">
        <f t="shared" si="75"/>
        <v>1</v>
      </c>
      <c r="AB238" s="12">
        <f t="shared" si="76"/>
        <v>1</v>
      </c>
      <c r="AD238" s="12">
        <f t="shared" si="77"/>
        <v>0</v>
      </c>
      <c r="AE238" s="18">
        <f t="shared" si="78"/>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79"/>
        <v>1</v>
      </c>
      <c r="AK238" s="12">
        <f t="shared" si="80"/>
        <v>1</v>
      </c>
      <c r="AL238" s="12">
        <f t="shared" si="81"/>
        <v>1</v>
      </c>
      <c r="AM238" s="12">
        <f t="shared" si="82"/>
        <v>1</v>
      </c>
    </row>
    <row r="239" spans="1:39" ht="12" customHeight="1" x14ac:dyDescent="0.15">
      <c r="A239" s="5">
        <f t="shared" si="67"/>
        <v>0</v>
      </c>
      <c r="B239" s="5">
        <f t="shared" si="68"/>
        <v>0</v>
      </c>
      <c r="C239" s="14">
        <f t="shared" si="83"/>
        <v>-1</v>
      </c>
      <c r="G239" s="65" t="str">
        <f t="shared" si="84"/>
        <v/>
      </c>
      <c r="H239" s="4" t="str">
        <f>IF(G239="I",$K239,IF(G239="II",$K239-SUM(H$8:H238),IF(G239="III",$K239-SUM(H$8:H238),IF(G239="IV",$K239-SUM(H$8:H238),IF(G239="V",1-SUM(H$8:H238)," ")))))</f>
        <v xml:space="preserve"> </v>
      </c>
      <c r="I239" s="54"/>
      <c r="L239" s="9" t="str">
        <f t="shared" si="69"/>
        <v xml:space="preserve"> </v>
      </c>
      <c r="P239" s="3" t="str">
        <f>IF(O239="Plus",$K239,IF(O239="Basis",$K239-SUM(P$8:P238),IF(O239="Breedte",$K239-SUM(P$8:P238),IF(O238="Breedte",1-SUM(P$8:P238)," "))))</f>
        <v xml:space="preserve"> </v>
      </c>
      <c r="Q239" s="57" t="str">
        <f t="shared" si="85"/>
        <v/>
      </c>
      <c r="S239" s="12">
        <f t="shared" si="71"/>
        <v>-1</v>
      </c>
      <c r="T239" s="18">
        <f t="shared" si="72"/>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3"/>
        <v>1</v>
      </c>
      <c r="Z239" s="12">
        <f t="shared" si="74"/>
        <v>1</v>
      </c>
      <c r="AA239" s="12">
        <f t="shared" si="75"/>
        <v>1</v>
      </c>
      <c r="AB239" s="12">
        <f t="shared" si="76"/>
        <v>1</v>
      </c>
      <c r="AD239" s="12">
        <f t="shared" si="77"/>
        <v>-1</v>
      </c>
      <c r="AE239" s="18">
        <f t="shared" si="78"/>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79"/>
        <v>1</v>
      </c>
      <c r="AK239" s="12">
        <f t="shared" si="80"/>
        <v>1</v>
      </c>
      <c r="AL239" s="12">
        <f t="shared" si="81"/>
        <v>1</v>
      </c>
      <c r="AM239" s="12">
        <f t="shared" si="82"/>
        <v>1</v>
      </c>
    </row>
    <row r="240" spans="1:39" ht="12" customHeight="1" x14ac:dyDescent="0.15">
      <c r="A240" s="5">
        <f t="shared" si="67"/>
        <v>0</v>
      </c>
      <c r="B240" s="5">
        <f t="shared" si="68"/>
        <v>0</v>
      </c>
      <c r="C240" s="14">
        <f t="shared" si="83"/>
        <v>-2</v>
      </c>
      <c r="G240" s="65" t="str">
        <f t="shared" si="84"/>
        <v/>
      </c>
      <c r="H240" s="4" t="str">
        <f>IF(G240="I",$K240,IF(G240="II",$K240-SUM(H$8:H239),IF(G240="III",$K240-SUM(H$8:H239),IF(G240="IV",$K240-SUM(H$8:H239),IF(G240="V",1-SUM(H$8:H239)," ")))))</f>
        <v xml:space="preserve"> </v>
      </c>
      <c r="I240" s="54"/>
      <c r="L240" s="9" t="str">
        <f t="shared" si="69"/>
        <v xml:space="preserve"> </v>
      </c>
      <c r="P240" s="3" t="str">
        <f>IF(O240="Plus",$K240,IF(O240="Basis",$K240-SUM(P$8:P239),IF(O240="Breedte",$K240-SUM(P$8:P239),IF(O239="Breedte",1-SUM(P$8:P239)," "))))</f>
        <v xml:space="preserve"> </v>
      </c>
      <c r="Q240" s="57" t="str">
        <f t="shared" si="85"/>
        <v/>
      </c>
      <c r="S240" s="12">
        <f t="shared" si="71"/>
        <v>-2</v>
      </c>
      <c r="T240" s="18">
        <f t="shared" si="72"/>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3"/>
        <v>1</v>
      </c>
      <c r="Z240" s="12">
        <f t="shared" si="74"/>
        <v>1</v>
      </c>
      <c r="AA240" s="12">
        <f t="shared" si="75"/>
        <v>1</v>
      </c>
      <c r="AB240" s="12">
        <f t="shared" si="76"/>
        <v>1</v>
      </c>
      <c r="AD240" s="12">
        <f t="shared" si="77"/>
        <v>-2</v>
      </c>
      <c r="AE240" s="18">
        <f t="shared" si="78"/>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79"/>
        <v>1</v>
      </c>
      <c r="AK240" s="12">
        <f t="shared" si="80"/>
        <v>1</v>
      </c>
      <c r="AL240" s="12">
        <f t="shared" si="81"/>
        <v>1</v>
      </c>
      <c r="AM240" s="12">
        <f t="shared" si="82"/>
        <v>1</v>
      </c>
    </row>
    <row r="241" spans="1:39" ht="12" customHeight="1" x14ac:dyDescent="0.15">
      <c r="A241" s="5">
        <f t="shared" si="67"/>
        <v>0</v>
      </c>
      <c r="B241" s="5">
        <f t="shared" si="68"/>
        <v>0</v>
      </c>
      <c r="C241" s="14">
        <f t="shared" si="83"/>
        <v>-3</v>
      </c>
      <c r="G241" s="65" t="str">
        <f t="shared" si="84"/>
        <v/>
      </c>
      <c r="H241" s="4" t="str">
        <f>IF(G241="I",$K241,IF(G241="II",$K241-SUM(H$8:H240),IF(G241="III",$K241-SUM(H$8:H240),IF(G241="IV",$K241-SUM(H$8:H240),IF(G241="V",1-SUM(H$8:H240)," ")))))</f>
        <v xml:space="preserve"> </v>
      </c>
      <c r="I241" s="54"/>
      <c r="L241" s="9" t="str">
        <f t="shared" si="69"/>
        <v xml:space="preserve"> </v>
      </c>
      <c r="P241" s="3" t="str">
        <f>IF(O241="Plus",$K241,IF(O241="Basis",$K241-SUM(P$8:P240),IF(O241="Breedte",$K241-SUM(P$8:P240),IF(O240="Breedte",1-SUM(P$8:P240)," "))))</f>
        <v xml:space="preserve"> </v>
      </c>
      <c r="Q241" s="57" t="str">
        <f t="shared" si="85"/>
        <v/>
      </c>
      <c r="S241" s="12">
        <f t="shared" si="71"/>
        <v>-3</v>
      </c>
      <c r="T241" s="18">
        <f t="shared" si="72"/>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3"/>
        <v>1</v>
      </c>
      <c r="Z241" s="12">
        <f t="shared" si="74"/>
        <v>1</v>
      </c>
      <c r="AA241" s="12">
        <f t="shared" si="75"/>
        <v>1</v>
      </c>
      <c r="AB241" s="12">
        <f t="shared" si="76"/>
        <v>1</v>
      </c>
      <c r="AD241" s="12">
        <f t="shared" si="77"/>
        <v>-3</v>
      </c>
      <c r="AE241" s="18">
        <f t="shared" si="78"/>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79"/>
        <v>1</v>
      </c>
      <c r="AK241" s="12">
        <f t="shared" si="80"/>
        <v>1</v>
      </c>
      <c r="AL241" s="12">
        <f t="shared" si="81"/>
        <v>1</v>
      </c>
      <c r="AM241" s="12">
        <f t="shared" si="82"/>
        <v>1</v>
      </c>
    </row>
    <row r="242" spans="1:39" ht="12" customHeight="1" x14ac:dyDescent="0.15">
      <c r="A242" s="5">
        <f t="shared" si="67"/>
        <v>0</v>
      </c>
      <c r="B242" s="5">
        <f t="shared" si="68"/>
        <v>0</v>
      </c>
      <c r="C242" s="14">
        <f t="shared" si="83"/>
        <v>-4</v>
      </c>
      <c r="G242" s="65" t="str">
        <f t="shared" si="84"/>
        <v/>
      </c>
      <c r="H242" s="4" t="str">
        <f>IF(G242="I",$K242,IF(G242="II",$K242-SUM(H$8:H241),IF(G242="III",$K242-SUM(H$8:H241),IF(G242="IV",$K242-SUM(H$8:H241),IF(G242="V",1-SUM(H$8:H241)," ")))))</f>
        <v xml:space="preserve"> </v>
      </c>
      <c r="I242" s="54"/>
      <c r="L242" s="9" t="str">
        <f t="shared" si="69"/>
        <v xml:space="preserve"> </v>
      </c>
      <c r="P242" s="3" t="str">
        <f>IF(O242="Plus",$K242,IF(O242="Basis",$K242-SUM(P$8:P241),IF(O242="Breedte",$K242-SUM(P$8:P241),IF(O241="Breedte",1-SUM(P$8:P241)," "))))</f>
        <v xml:space="preserve"> </v>
      </c>
      <c r="Q242" s="57" t="str">
        <f t="shared" si="85"/>
        <v/>
      </c>
      <c r="S242" s="12">
        <f t="shared" si="71"/>
        <v>-4</v>
      </c>
      <c r="T242" s="18">
        <f t="shared" si="72"/>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3"/>
        <v>1</v>
      </c>
      <c r="Z242" s="12">
        <f t="shared" si="74"/>
        <v>1</v>
      </c>
      <c r="AA242" s="12">
        <f t="shared" si="75"/>
        <v>1</v>
      </c>
      <c r="AB242" s="12">
        <f t="shared" si="76"/>
        <v>1</v>
      </c>
      <c r="AD242" s="12">
        <f t="shared" si="77"/>
        <v>-4</v>
      </c>
      <c r="AE242" s="18">
        <f t="shared" si="78"/>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79"/>
        <v>1</v>
      </c>
      <c r="AK242" s="12">
        <f t="shared" si="80"/>
        <v>1</v>
      </c>
      <c r="AL242" s="12">
        <f t="shared" si="81"/>
        <v>1</v>
      </c>
      <c r="AM242" s="12">
        <f t="shared" si="82"/>
        <v>1</v>
      </c>
    </row>
    <row r="243" spans="1:39" ht="12" customHeight="1" x14ac:dyDescent="0.15">
      <c r="A243" s="5">
        <f t="shared" si="67"/>
        <v>0</v>
      </c>
      <c r="B243" s="5">
        <f t="shared" si="68"/>
        <v>0</v>
      </c>
      <c r="C243" s="14">
        <f t="shared" si="83"/>
        <v>-5</v>
      </c>
      <c r="G243" s="65" t="str">
        <f t="shared" si="84"/>
        <v/>
      </c>
      <c r="I243" s="54"/>
      <c r="P243" s="3" t="str">
        <f>IF(O243="Plus",$K243,IF(O243="Basis",$K243-SUM(P$8:P242),IF(O243="Breedte",$K243-SUM(P$8:P242),IF(O242="Breedte",1-SUM(P$8:P242)," "))))</f>
        <v xml:space="preserve"> </v>
      </c>
      <c r="Q243" s="57" t="str">
        <f t="shared" si="85"/>
        <v/>
      </c>
      <c r="S243" s="12">
        <f t="shared" si="71"/>
        <v>-5</v>
      </c>
      <c r="T243" s="18">
        <f t="shared" si="72"/>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3"/>
        <v>1</v>
      </c>
      <c r="Z243" s="12">
        <f t="shared" si="74"/>
        <v>1</v>
      </c>
      <c r="AA243" s="12">
        <f t="shared" si="75"/>
        <v>1</v>
      </c>
      <c r="AB243" s="12">
        <f t="shared" si="76"/>
        <v>1</v>
      </c>
      <c r="AD243" s="12">
        <f t="shared" si="77"/>
        <v>-5</v>
      </c>
      <c r="AE243" s="18">
        <f t="shared" si="78"/>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79"/>
        <v>1</v>
      </c>
      <c r="AK243" s="12">
        <f t="shared" si="80"/>
        <v>1</v>
      </c>
      <c r="AL243" s="12">
        <f t="shared" si="81"/>
        <v>1</v>
      </c>
      <c r="AM243" s="12">
        <f t="shared" si="82"/>
        <v>1</v>
      </c>
    </row>
    <row r="244" spans="1:39" ht="12" customHeight="1" x14ac:dyDescent="0.15">
      <c r="A244" s="5">
        <f t="shared" si="67"/>
        <v>0</v>
      </c>
      <c r="B244" s="5">
        <f t="shared" si="68"/>
        <v>0</v>
      </c>
      <c r="C244" s="14">
        <f t="shared" si="83"/>
        <v>-6</v>
      </c>
      <c r="G244" s="65" t="str">
        <f t="shared" si="84"/>
        <v/>
      </c>
      <c r="I244" s="54"/>
      <c r="P244" s="3" t="str">
        <f>IF(O244="Plus",$K244,IF(O244="Basis",$K244-SUM(P$8:P243),IF(O244="Breedte",$K244-SUM(P$8:P243),IF(O243="Breedte",1-SUM(P$8:P243)," "))))</f>
        <v xml:space="preserve"> </v>
      </c>
      <c r="Q244" s="57" t="str">
        <f t="shared" si="85"/>
        <v/>
      </c>
      <c r="S244" s="12">
        <f t="shared" si="71"/>
        <v>-6</v>
      </c>
      <c r="T244" s="18">
        <f t="shared" si="72"/>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3"/>
        <v>1</v>
      </c>
      <c r="Z244" s="12">
        <f t="shared" si="74"/>
        <v>1</v>
      </c>
      <c r="AA244" s="12">
        <f t="shared" si="75"/>
        <v>1</v>
      </c>
      <c r="AB244" s="12">
        <f t="shared" si="76"/>
        <v>1</v>
      </c>
      <c r="AD244" s="12">
        <f t="shared" si="77"/>
        <v>-6</v>
      </c>
      <c r="AE244" s="18">
        <f t="shared" si="78"/>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79"/>
        <v>1</v>
      </c>
      <c r="AK244" s="12">
        <f t="shared" si="80"/>
        <v>1</v>
      </c>
      <c r="AL244" s="12">
        <f t="shared" si="81"/>
        <v>1</v>
      </c>
      <c r="AM244" s="12">
        <f t="shared" si="82"/>
        <v>1</v>
      </c>
    </row>
    <row r="245" spans="1:39" ht="12" customHeight="1" x14ac:dyDescent="0.15">
      <c r="A245" s="5">
        <f t="shared" si="67"/>
        <v>0</v>
      </c>
      <c r="B245" s="5">
        <f t="shared" si="68"/>
        <v>0</v>
      </c>
      <c r="C245" s="14">
        <f t="shared" si="83"/>
        <v>-7</v>
      </c>
      <c r="G245" s="65" t="str">
        <f t="shared" si="84"/>
        <v/>
      </c>
      <c r="I245" s="54"/>
      <c r="P245" s="3" t="str">
        <f>IF(O245="Plus",$K245,IF(O245="Basis",$K245-SUM(P$8:P244),IF(O245="Breedte",$K245-SUM(P$8:P244),IF(O244="Breedte",1-SUM(P$8:P244)," "))))</f>
        <v xml:space="preserve"> </v>
      </c>
      <c r="Q245" s="57" t="str">
        <f t="shared" si="85"/>
        <v/>
      </c>
      <c r="S245" s="12">
        <f t="shared" si="71"/>
        <v>-7</v>
      </c>
      <c r="T245" s="18">
        <f t="shared" si="72"/>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3"/>
        <v>1</v>
      </c>
      <c r="Z245" s="12">
        <f t="shared" si="74"/>
        <v>1</v>
      </c>
      <c r="AA245" s="12">
        <f t="shared" si="75"/>
        <v>1</v>
      </c>
      <c r="AB245" s="12">
        <f t="shared" si="76"/>
        <v>1</v>
      </c>
      <c r="AD245" s="12">
        <f t="shared" si="77"/>
        <v>-7</v>
      </c>
      <c r="AE245" s="18">
        <f t="shared" si="78"/>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79"/>
        <v>1</v>
      </c>
      <c r="AK245" s="12">
        <f t="shared" si="80"/>
        <v>1</v>
      </c>
      <c r="AL245" s="12">
        <f t="shared" si="81"/>
        <v>1</v>
      </c>
      <c r="AM245" s="12">
        <f t="shared" si="82"/>
        <v>1</v>
      </c>
    </row>
    <row r="246" spans="1:39" ht="12" customHeight="1" x14ac:dyDescent="0.15">
      <c r="A246" s="5">
        <f t="shared" si="67"/>
        <v>0</v>
      </c>
      <c r="B246" s="5">
        <f t="shared" si="68"/>
        <v>0</v>
      </c>
      <c r="C246" s="14">
        <f t="shared" si="83"/>
        <v>-8</v>
      </c>
      <c r="G246" s="65" t="str">
        <f t="shared" si="84"/>
        <v/>
      </c>
      <c r="I246" s="54"/>
      <c r="P246" s="3" t="str">
        <f>IF(O246="Plus",$K246,IF(O246="Basis",$K246-SUM(P$8:P245),IF(O246="Breedte",$K246-SUM(P$8:P245),IF(O245="Breedte",1-SUM(P$8:P245)," "))))</f>
        <v xml:space="preserve"> </v>
      </c>
      <c r="Q246" s="57" t="str">
        <f t="shared" si="85"/>
        <v/>
      </c>
      <c r="S246" s="12">
        <f t="shared" si="71"/>
        <v>-8</v>
      </c>
      <c r="T246" s="18">
        <f t="shared" si="72"/>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3"/>
        <v>1</v>
      </c>
      <c r="Z246" s="12">
        <f t="shared" si="74"/>
        <v>1</v>
      </c>
      <c r="AA246" s="12">
        <f t="shared" si="75"/>
        <v>1</v>
      </c>
      <c r="AB246" s="12">
        <f t="shared" si="76"/>
        <v>1</v>
      </c>
      <c r="AD246" s="12">
        <f t="shared" si="77"/>
        <v>-8</v>
      </c>
      <c r="AE246" s="18">
        <f t="shared" si="78"/>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79"/>
        <v>1</v>
      </c>
      <c r="AK246" s="12">
        <f t="shared" si="80"/>
        <v>1</v>
      </c>
      <c r="AL246" s="12">
        <f t="shared" si="81"/>
        <v>1</v>
      </c>
      <c r="AM246" s="12">
        <f t="shared" si="82"/>
        <v>1</v>
      </c>
    </row>
    <row r="247" spans="1:39" ht="12" customHeight="1" x14ac:dyDescent="0.15">
      <c r="A247" s="5">
        <f t="shared" si="67"/>
        <v>0</v>
      </c>
      <c r="B247" s="5">
        <f t="shared" si="68"/>
        <v>0</v>
      </c>
      <c r="C247" s="14">
        <f t="shared" si="83"/>
        <v>-9</v>
      </c>
      <c r="G247" s="65" t="str">
        <f t="shared" si="84"/>
        <v/>
      </c>
      <c r="I247" s="54"/>
      <c r="P247" s="3" t="str">
        <f>IF(O247="Plus",$K247,IF(O247="Basis",$K247-SUM(P$8:P246),IF(O247="Breedte",$K247-SUM(P$8:P246),IF(O246="Breedte",1-SUM(P$8:P246)," "))))</f>
        <v xml:space="preserve"> </v>
      </c>
      <c r="Q247" s="57" t="str">
        <f t="shared" si="85"/>
        <v/>
      </c>
      <c r="S247" s="12">
        <f t="shared" si="71"/>
        <v>-9</v>
      </c>
      <c r="T247" s="18">
        <f t="shared" si="72"/>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3"/>
        <v>1</v>
      </c>
      <c r="Z247" s="12">
        <f t="shared" si="74"/>
        <v>1</v>
      </c>
      <c r="AA247" s="12">
        <f t="shared" si="75"/>
        <v>1</v>
      </c>
      <c r="AB247" s="12">
        <f t="shared" si="76"/>
        <v>1</v>
      </c>
      <c r="AD247" s="12">
        <f t="shared" si="77"/>
        <v>-9</v>
      </c>
      <c r="AE247" s="18">
        <f t="shared" si="78"/>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79"/>
        <v>1</v>
      </c>
      <c r="AK247" s="12">
        <f t="shared" si="80"/>
        <v>1</v>
      </c>
      <c r="AL247" s="12">
        <f t="shared" si="81"/>
        <v>1</v>
      </c>
      <c r="AM247" s="12">
        <f t="shared" si="82"/>
        <v>1</v>
      </c>
    </row>
    <row r="248" spans="1:39" ht="12" customHeight="1" x14ac:dyDescent="0.15">
      <c r="A248" s="5">
        <f t="shared" si="67"/>
        <v>0</v>
      </c>
      <c r="B248" s="5">
        <f t="shared" si="68"/>
        <v>0</v>
      </c>
      <c r="C248" s="14">
        <f t="shared" si="83"/>
        <v>-10</v>
      </c>
      <c r="G248" s="65" t="str">
        <f t="shared" si="84"/>
        <v/>
      </c>
      <c r="I248" s="54"/>
      <c r="P248" s="3" t="str">
        <f>IF(O248="Plus",$K248,IF(O248="Basis",$K248-SUM(P$8:P247),IF(O248="Breedte",$K248-SUM(P$8:P247),IF(O247="Breedte",1-SUM(P$8:P247)," "))))</f>
        <v xml:space="preserve"> </v>
      </c>
      <c r="Q248" s="57" t="str">
        <f t="shared" si="85"/>
        <v/>
      </c>
      <c r="S248" s="12">
        <f t="shared" si="71"/>
        <v>-10</v>
      </c>
      <c r="T248" s="18">
        <f t="shared" si="72"/>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3"/>
        <v>1</v>
      </c>
      <c r="Z248" s="12">
        <f t="shared" si="74"/>
        <v>1</v>
      </c>
      <c r="AA248" s="12">
        <f t="shared" si="75"/>
        <v>1</v>
      </c>
      <c r="AB248" s="12">
        <f t="shared" si="76"/>
        <v>1</v>
      </c>
      <c r="AD248" s="12">
        <f t="shared" si="77"/>
        <v>-10</v>
      </c>
      <c r="AE248" s="18">
        <f t="shared" si="78"/>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79"/>
        <v>1</v>
      </c>
      <c r="AK248" s="12">
        <f t="shared" si="80"/>
        <v>1</v>
      </c>
      <c r="AL248" s="12">
        <f t="shared" si="81"/>
        <v>1</v>
      </c>
      <c r="AM248" s="12">
        <f t="shared" si="82"/>
        <v>1</v>
      </c>
    </row>
    <row r="249" spans="1:39" ht="12" customHeight="1" x14ac:dyDescent="0.15">
      <c r="A249" s="5">
        <f t="shared" si="67"/>
        <v>0</v>
      </c>
      <c r="B249" s="5">
        <f t="shared" si="68"/>
        <v>0</v>
      </c>
      <c r="C249" s="14">
        <f t="shared" si="83"/>
        <v>-11</v>
      </c>
      <c r="G249" s="65" t="str">
        <f t="shared" si="84"/>
        <v/>
      </c>
      <c r="I249" s="54"/>
      <c r="P249" s="3" t="str">
        <f>IF(O249="Plus",$K249,IF(O249="Basis",$K249-SUM(P$8:P248),IF(O249="Breedte",$K249-SUM(P$8:P248),IF(O248="Breedte",1-SUM(P$8:P248)," "))))</f>
        <v xml:space="preserve"> </v>
      </c>
      <c r="Q249" s="57" t="str">
        <f t="shared" si="85"/>
        <v/>
      </c>
      <c r="S249" s="12">
        <f t="shared" si="71"/>
        <v>-11</v>
      </c>
      <c r="T249" s="18">
        <f t="shared" si="72"/>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3"/>
        <v>1</v>
      </c>
      <c r="Z249" s="12">
        <f t="shared" si="74"/>
        <v>1</v>
      </c>
      <c r="AA249" s="12">
        <f t="shared" si="75"/>
        <v>1</v>
      </c>
      <c r="AB249" s="12">
        <f t="shared" si="76"/>
        <v>1</v>
      </c>
      <c r="AD249" s="12">
        <f t="shared" si="77"/>
        <v>-11</v>
      </c>
      <c r="AE249" s="18">
        <f t="shared" si="78"/>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79"/>
        <v>1</v>
      </c>
      <c r="AK249" s="12">
        <f t="shared" si="80"/>
        <v>1</v>
      </c>
      <c r="AL249" s="12">
        <f t="shared" si="81"/>
        <v>1</v>
      </c>
      <c r="AM249" s="12">
        <f t="shared" si="82"/>
        <v>1</v>
      </c>
    </row>
    <row r="250" spans="1:39" ht="12" customHeight="1" x14ac:dyDescent="0.15">
      <c r="A250" s="5">
        <f t="shared" si="67"/>
        <v>0</v>
      </c>
      <c r="B250" s="5">
        <f t="shared" si="68"/>
        <v>0</v>
      </c>
      <c r="C250" s="14">
        <f t="shared" si="83"/>
        <v>-12</v>
      </c>
      <c r="G250" s="65" t="str">
        <f t="shared" si="84"/>
        <v/>
      </c>
      <c r="I250" s="54"/>
      <c r="P250" s="3" t="str">
        <f>IF(O250="Plus",$K250,IF(O250="Basis",$K250-SUM(P$8:P249),IF(O250="Breedte",$K250-SUM(P$8:P249),IF(O249="Breedte",1-SUM(P$8:P249)," "))))</f>
        <v xml:space="preserve"> </v>
      </c>
      <c r="Q250" s="57" t="str">
        <f t="shared" si="85"/>
        <v/>
      </c>
      <c r="S250" s="12">
        <f t="shared" si="71"/>
        <v>-12</v>
      </c>
      <c r="T250" s="18">
        <f t="shared" si="72"/>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3"/>
        <v>1</v>
      </c>
      <c r="Z250" s="12">
        <f t="shared" si="74"/>
        <v>1</v>
      </c>
      <c r="AA250" s="12">
        <f t="shared" si="75"/>
        <v>1</v>
      </c>
      <c r="AB250" s="12">
        <f t="shared" si="76"/>
        <v>1</v>
      </c>
      <c r="AD250" s="12">
        <f t="shared" si="77"/>
        <v>-12</v>
      </c>
      <c r="AE250" s="18">
        <f t="shared" si="78"/>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79"/>
        <v>1</v>
      </c>
      <c r="AK250" s="12">
        <f t="shared" si="80"/>
        <v>1</v>
      </c>
      <c r="AL250" s="12">
        <f t="shared" si="81"/>
        <v>1</v>
      </c>
      <c r="AM250" s="12">
        <f t="shared" si="82"/>
        <v>1</v>
      </c>
    </row>
    <row r="251" spans="1:39" ht="12" customHeight="1" x14ac:dyDescent="0.15">
      <c r="A251" s="5">
        <f t="shared" ref="A251:A267" si="86">IF(I251="A",25,IF(I251="B",50,IF(I251="C",75,IF(I251="D",90,IF(I251="E",100,0)))))</f>
        <v>0</v>
      </c>
      <c r="B251" s="5">
        <f t="shared" ref="B251:B272" si="87">IF(G251="I",20,IF(G251="II",40,IF(G251="III",60,IF(G251="IV",80,IF(G251="V",100,0)))))</f>
        <v>0</v>
      </c>
      <c r="C251" s="14">
        <f t="shared" si="83"/>
        <v>-13</v>
      </c>
      <c r="G251" s="65" t="str">
        <f t="shared" si="84"/>
        <v/>
      </c>
      <c r="I251" s="54"/>
      <c r="P251" s="3" t="str">
        <f>IF(O251="Plus",$K251,IF(O251="Basis",$K251-SUM(P$8:P250),IF(O251="Breedte",$K251-SUM(P$8:P250),IF(O250="Breedte",1-SUM(P$8:P250)," "))))</f>
        <v xml:space="preserve"> </v>
      </c>
      <c r="Q251" s="57" t="str">
        <f t="shared" si="85"/>
        <v/>
      </c>
      <c r="S251" s="12">
        <f t="shared" si="71"/>
        <v>-13</v>
      </c>
      <c r="T251" s="18">
        <f t="shared" si="72"/>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3"/>
        <v>1</v>
      </c>
      <c r="Z251" s="12">
        <f t="shared" si="74"/>
        <v>1</v>
      </c>
      <c r="AA251" s="12">
        <f t="shared" si="75"/>
        <v>1</v>
      </c>
      <c r="AB251" s="12">
        <f t="shared" si="76"/>
        <v>1</v>
      </c>
      <c r="AD251" s="12">
        <f t="shared" si="77"/>
        <v>-13</v>
      </c>
      <c r="AE251" s="18">
        <f t="shared" si="78"/>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79"/>
        <v>1</v>
      </c>
      <c r="AK251" s="12">
        <f t="shared" si="80"/>
        <v>1</v>
      </c>
      <c r="AL251" s="12">
        <f t="shared" si="81"/>
        <v>1</v>
      </c>
      <c r="AM251" s="12">
        <f t="shared" si="82"/>
        <v>1</v>
      </c>
    </row>
    <row r="252" spans="1:39" ht="12" customHeight="1" x14ac:dyDescent="0.15">
      <c r="A252" s="5">
        <f t="shared" si="86"/>
        <v>0</v>
      </c>
      <c r="B252" s="5">
        <f t="shared" si="87"/>
        <v>0</v>
      </c>
      <c r="C252" s="14">
        <f t="shared" si="83"/>
        <v>-14</v>
      </c>
      <c r="G252" s="65" t="str">
        <f t="shared" si="84"/>
        <v/>
      </c>
      <c r="I252" s="54"/>
      <c r="P252" s="3" t="str">
        <f>IF(O252="Plus",$K252,IF(O252="Basis",$K252-SUM(P$8:P251),IF(O252="Breedte",$K252-SUM(P$8:P251),IF(O251="Breedte",1-SUM(P$8:P251)," "))))</f>
        <v xml:space="preserve"> </v>
      </c>
      <c r="Q252" s="57" t="str">
        <f t="shared" si="85"/>
        <v/>
      </c>
      <c r="S252" s="12">
        <f t="shared" si="71"/>
        <v>-14</v>
      </c>
      <c r="T252" s="18">
        <f t="shared" si="72"/>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3"/>
        <v>1</v>
      </c>
      <c r="Z252" s="12">
        <f t="shared" si="74"/>
        <v>1</v>
      </c>
      <c r="AA252" s="12">
        <f t="shared" si="75"/>
        <v>1</v>
      </c>
      <c r="AB252" s="12">
        <f t="shared" si="76"/>
        <v>1</v>
      </c>
      <c r="AD252" s="12">
        <f t="shared" si="77"/>
        <v>-14</v>
      </c>
      <c r="AE252" s="18">
        <f t="shared" si="78"/>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79"/>
        <v>1</v>
      </c>
      <c r="AK252" s="12">
        <f t="shared" si="80"/>
        <v>1</v>
      </c>
      <c r="AL252" s="12">
        <f t="shared" si="81"/>
        <v>1</v>
      </c>
      <c r="AM252" s="12">
        <f t="shared" si="82"/>
        <v>1</v>
      </c>
    </row>
    <row r="253" spans="1:39" ht="12" customHeight="1" x14ac:dyDescent="0.15">
      <c r="A253" s="5">
        <f t="shared" si="86"/>
        <v>0</v>
      </c>
      <c r="B253" s="5">
        <f t="shared" si="87"/>
        <v>0</v>
      </c>
      <c r="C253" s="14">
        <f t="shared" si="83"/>
        <v>-15</v>
      </c>
      <c r="G253" s="65" t="str">
        <f t="shared" si="84"/>
        <v/>
      </c>
      <c r="I253" s="54"/>
      <c r="P253" s="3" t="str">
        <f>IF(O253="Plus",$K253,IF(O253="Basis",$K253-SUM(P$8:P252),IF(O253="Breedte",$K253-SUM(P$8:P252),IF(O252="Breedte",1-SUM(P$8:P252)," "))))</f>
        <v xml:space="preserve"> </v>
      </c>
      <c r="Q253" s="57" t="str">
        <f t="shared" si="85"/>
        <v/>
      </c>
      <c r="S253" s="12">
        <f t="shared" si="71"/>
        <v>-15</v>
      </c>
      <c r="T253" s="18">
        <f t="shared" si="72"/>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3"/>
        <v>1</v>
      </c>
      <c r="Z253" s="12">
        <f t="shared" si="74"/>
        <v>1</v>
      </c>
      <c r="AA253" s="12">
        <f t="shared" si="75"/>
        <v>1</v>
      </c>
      <c r="AB253" s="12">
        <f t="shared" si="76"/>
        <v>1</v>
      </c>
      <c r="AD253" s="12">
        <f t="shared" si="77"/>
        <v>-15</v>
      </c>
      <c r="AE253" s="18">
        <f t="shared" si="78"/>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79"/>
        <v>1</v>
      </c>
      <c r="AK253" s="12">
        <f t="shared" si="80"/>
        <v>1</v>
      </c>
      <c r="AL253" s="12">
        <f t="shared" si="81"/>
        <v>1</v>
      </c>
      <c r="AM253" s="12">
        <f t="shared" si="82"/>
        <v>1</v>
      </c>
    </row>
    <row r="254" spans="1:39" ht="12" customHeight="1" x14ac:dyDescent="0.15">
      <c r="A254" s="5">
        <f t="shared" si="86"/>
        <v>0</v>
      </c>
      <c r="B254" s="5">
        <f t="shared" si="87"/>
        <v>0</v>
      </c>
      <c r="C254" s="14">
        <f t="shared" si="83"/>
        <v>-16</v>
      </c>
      <c r="G254" s="65" t="str">
        <f t="shared" si="84"/>
        <v/>
      </c>
      <c r="I254" s="54"/>
      <c r="P254" s="3" t="str">
        <f>IF(O254="Plus",$K254,IF(O254="Basis",$K254-SUM(P$8:P253),IF(O254="Breedte",$K254-SUM(P$8:P253),IF(O253="Breedte",1-SUM(P$8:P253)," "))))</f>
        <v xml:space="preserve"> </v>
      </c>
      <c r="Q254" s="57" t="str">
        <f t="shared" si="85"/>
        <v/>
      </c>
      <c r="S254" s="12">
        <f t="shared" si="71"/>
        <v>-16</v>
      </c>
      <c r="T254" s="18">
        <f t="shared" si="72"/>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3"/>
        <v>1</v>
      </c>
      <c r="Z254" s="12">
        <f t="shared" si="74"/>
        <v>1</v>
      </c>
      <c r="AA254" s="12">
        <f t="shared" si="75"/>
        <v>1</v>
      </c>
      <c r="AB254" s="12">
        <f t="shared" si="76"/>
        <v>1</v>
      </c>
      <c r="AD254" s="12">
        <f t="shared" si="77"/>
        <v>-16</v>
      </c>
      <c r="AE254" s="18">
        <f t="shared" si="78"/>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79"/>
        <v>1</v>
      </c>
      <c r="AK254" s="12">
        <f t="shared" si="80"/>
        <v>1</v>
      </c>
      <c r="AL254" s="12">
        <f t="shared" si="81"/>
        <v>1</v>
      </c>
      <c r="AM254" s="12">
        <f t="shared" si="82"/>
        <v>1</v>
      </c>
    </row>
    <row r="255" spans="1:39" ht="12" customHeight="1" x14ac:dyDescent="0.15">
      <c r="A255" s="5">
        <f t="shared" si="86"/>
        <v>0</v>
      </c>
      <c r="B255" s="5">
        <f t="shared" si="87"/>
        <v>0</v>
      </c>
      <c r="C255" s="14">
        <f t="shared" si="83"/>
        <v>-17</v>
      </c>
      <c r="G255" s="65" t="str">
        <f t="shared" si="84"/>
        <v/>
      </c>
      <c r="I255" s="54"/>
      <c r="P255" s="3" t="str">
        <f>IF(O255="Plus",$K255,IF(O255="Basis",$K255-SUM(P$8:P254),IF(O255="Breedte",$K255-SUM(P$8:P254),IF(O254="Breedte",1-SUM(P$8:P254)," "))))</f>
        <v xml:space="preserve"> </v>
      </c>
      <c r="Q255" s="57" t="str">
        <f t="shared" si="85"/>
        <v/>
      </c>
      <c r="S255" s="12">
        <f t="shared" si="71"/>
        <v>-17</v>
      </c>
      <c r="T255" s="18">
        <f t="shared" si="72"/>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3"/>
        <v>1</v>
      </c>
      <c r="Z255" s="12">
        <f t="shared" si="74"/>
        <v>1</v>
      </c>
      <c r="AA255" s="12">
        <f t="shared" si="75"/>
        <v>1</v>
      </c>
      <c r="AB255" s="12">
        <f t="shared" si="76"/>
        <v>1</v>
      </c>
      <c r="AD255" s="12">
        <f t="shared" si="77"/>
        <v>-17</v>
      </c>
      <c r="AE255" s="18">
        <f t="shared" si="78"/>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79"/>
        <v>1</v>
      </c>
      <c r="AK255" s="12">
        <f t="shared" si="80"/>
        <v>1</v>
      </c>
      <c r="AL255" s="12">
        <f t="shared" si="81"/>
        <v>1</v>
      </c>
      <c r="AM255" s="12">
        <f t="shared" si="82"/>
        <v>1</v>
      </c>
    </row>
    <row r="256" spans="1:39" ht="12" customHeight="1" x14ac:dyDescent="0.15">
      <c r="A256" s="5">
        <f t="shared" si="86"/>
        <v>0</v>
      </c>
      <c r="B256" s="5">
        <f t="shared" si="87"/>
        <v>0</v>
      </c>
      <c r="C256" s="14">
        <f t="shared" si="83"/>
        <v>-18</v>
      </c>
      <c r="G256" s="65" t="str">
        <f t="shared" si="84"/>
        <v/>
      </c>
      <c r="I256" s="54"/>
      <c r="P256" s="3" t="str">
        <f>IF(O256="Plus",$K256,IF(O256="Basis",$K256-SUM(P$8:P255),IF(O256="Breedte",$K256-SUM(P$8:P255),IF(O255="Breedte",1-SUM(P$8:P255)," "))))</f>
        <v xml:space="preserve"> </v>
      </c>
      <c r="Q256" s="57" t="str">
        <f t="shared" si="85"/>
        <v/>
      </c>
      <c r="S256" s="12">
        <f t="shared" si="71"/>
        <v>-18</v>
      </c>
      <c r="T256" s="18">
        <f t="shared" si="72"/>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3"/>
        <v>1</v>
      </c>
      <c r="Z256" s="12">
        <f t="shared" si="74"/>
        <v>1</v>
      </c>
      <c r="AA256" s="12">
        <f t="shared" si="75"/>
        <v>1</v>
      </c>
      <c r="AB256" s="12">
        <f t="shared" si="76"/>
        <v>1</v>
      </c>
      <c r="AD256" s="12">
        <f t="shared" si="77"/>
        <v>-18</v>
      </c>
      <c r="AE256" s="18">
        <f t="shared" si="78"/>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79"/>
        <v>1</v>
      </c>
      <c r="AK256" s="12">
        <f t="shared" si="80"/>
        <v>1</v>
      </c>
      <c r="AL256" s="12">
        <f t="shared" si="81"/>
        <v>1</v>
      </c>
      <c r="AM256" s="12">
        <f t="shared" si="82"/>
        <v>1</v>
      </c>
    </row>
    <row r="257" spans="1:39" ht="12" customHeight="1" x14ac:dyDescent="0.15">
      <c r="A257" s="5">
        <f t="shared" si="86"/>
        <v>0</v>
      </c>
      <c r="B257" s="5">
        <f t="shared" si="87"/>
        <v>0</v>
      </c>
      <c r="C257" s="14">
        <f t="shared" si="83"/>
        <v>-19</v>
      </c>
      <c r="G257" s="65" t="str">
        <f t="shared" si="84"/>
        <v/>
      </c>
      <c r="I257" s="54"/>
      <c r="P257" s="3" t="str">
        <f>IF(O257="Plus",$K257,IF(O257="Basis",$K257-SUM(P$8:P256),IF(O257="Breedte",$K257-SUM(P$8:P256),IF(O256="Breedte",1-SUM(P$8:P256)," "))))</f>
        <v xml:space="preserve"> </v>
      </c>
      <c r="Q257" s="57" t="str">
        <f t="shared" si="85"/>
        <v/>
      </c>
      <c r="S257" s="12">
        <f t="shared" si="71"/>
        <v>-19</v>
      </c>
      <c r="T257" s="18">
        <f t="shared" si="72"/>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3"/>
        <v>1</v>
      </c>
      <c r="Z257" s="12">
        <f t="shared" si="74"/>
        <v>1</v>
      </c>
      <c r="AA257" s="12">
        <f t="shared" si="75"/>
        <v>1</v>
      </c>
      <c r="AB257" s="12">
        <f t="shared" si="76"/>
        <v>1</v>
      </c>
      <c r="AD257" s="12">
        <f t="shared" si="77"/>
        <v>-19</v>
      </c>
      <c r="AE257" s="18">
        <f t="shared" si="78"/>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79"/>
        <v>1</v>
      </c>
      <c r="AK257" s="12">
        <f t="shared" si="80"/>
        <v>1</v>
      </c>
      <c r="AL257" s="12">
        <f t="shared" si="81"/>
        <v>1</v>
      </c>
      <c r="AM257" s="12">
        <f t="shared" si="82"/>
        <v>1</v>
      </c>
    </row>
    <row r="258" spans="1:39" ht="12" customHeight="1" x14ac:dyDescent="0.15">
      <c r="A258" s="5">
        <f t="shared" si="86"/>
        <v>0</v>
      </c>
      <c r="B258" s="5">
        <f t="shared" si="87"/>
        <v>0</v>
      </c>
      <c r="C258" s="14">
        <f t="shared" si="83"/>
        <v>-20</v>
      </c>
      <c r="G258" s="65" t="str">
        <f t="shared" si="84"/>
        <v/>
      </c>
      <c r="I258" s="54"/>
      <c r="P258" s="3" t="str">
        <f>IF(O258="Plus",$K258,IF(O258="Basis",$K258-SUM(P$8:P257),IF(O258="Breedte",$K258-SUM(P$8:P257),IF(O257="Breedte",1-SUM(P$8:P257)," "))))</f>
        <v xml:space="preserve"> </v>
      </c>
      <c r="Q258" s="57" t="str">
        <f t="shared" si="85"/>
        <v/>
      </c>
      <c r="S258" s="12">
        <f t="shared" si="71"/>
        <v>-20</v>
      </c>
      <c r="T258" s="18">
        <f t="shared" si="72"/>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3"/>
        <v>1</v>
      </c>
      <c r="Z258" s="12">
        <f t="shared" si="74"/>
        <v>1</v>
      </c>
      <c r="AA258" s="12">
        <f t="shared" si="75"/>
        <v>1</v>
      </c>
      <c r="AB258" s="12">
        <f t="shared" si="76"/>
        <v>1</v>
      </c>
      <c r="AD258" s="12">
        <f t="shared" si="77"/>
        <v>-20</v>
      </c>
      <c r="AE258" s="18">
        <f t="shared" si="78"/>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79"/>
        <v>1</v>
      </c>
      <c r="AK258" s="12">
        <f t="shared" si="80"/>
        <v>1</v>
      </c>
      <c r="AL258" s="12">
        <f t="shared" si="81"/>
        <v>1</v>
      </c>
      <c r="AM258" s="12">
        <f t="shared" si="82"/>
        <v>1</v>
      </c>
    </row>
    <row r="259" spans="1:39" ht="12" customHeight="1" x14ac:dyDescent="0.15">
      <c r="A259" s="5">
        <f t="shared" si="86"/>
        <v>0</v>
      </c>
      <c r="B259" s="5">
        <f t="shared" si="87"/>
        <v>0</v>
      </c>
      <c r="C259" s="14">
        <f t="shared" si="83"/>
        <v>-21</v>
      </c>
      <c r="G259" s="65" t="str">
        <f t="shared" si="84"/>
        <v/>
      </c>
      <c r="I259" s="54"/>
      <c r="P259" s="3" t="str">
        <f>IF(O259="Plus",$K259,IF(O259="Basis",$K259-SUM(P$8:P258),IF(O259="Breedte",$K259-SUM(P$8:P258),IF(O258="Breedte",1-SUM(P$8:P258)," "))))</f>
        <v xml:space="preserve"> </v>
      </c>
      <c r="Q259" s="57" t="str">
        <f t="shared" si="85"/>
        <v/>
      </c>
      <c r="S259" s="12">
        <f t="shared" si="71"/>
        <v>-21</v>
      </c>
      <c r="T259" s="18">
        <f t="shared" si="72"/>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3"/>
        <v>1</v>
      </c>
      <c r="Z259" s="12">
        <f t="shared" si="74"/>
        <v>1</v>
      </c>
      <c r="AA259" s="12">
        <f t="shared" si="75"/>
        <v>1</v>
      </c>
      <c r="AB259" s="12">
        <f t="shared" si="76"/>
        <v>1</v>
      </c>
      <c r="AD259" s="12">
        <f t="shared" si="77"/>
        <v>-21</v>
      </c>
      <c r="AE259" s="18">
        <f t="shared" si="78"/>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79"/>
        <v>1</v>
      </c>
      <c r="AK259" s="12">
        <f t="shared" si="80"/>
        <v>1</v>
      </c>
      <c r="AL259" s="12">
        <f t="shared" si="81"/>
        <v>1</v>
      </c>
      <c r="AM259" s="12">
        <f t="shared" si="82"/>
        <v>1</v>
      </c>
    </row>
    <row r="260" spans="1:39" ht="12" customHeight="1" x14ac:dyDescent="0.15">
      <c r="A260" s="5">
        <f t="shared" si="86"/>
        <v>0</v>
      </c>
      <c r="B260" s="5">
        <f t="shared" si="87"/>
        <v>0</v>
      </c>
      <c r="C260" s="14">
        <f t="shared" si="83"/>
        <v>-22</v>
      </c>
      <c r="G260" s="65" t="str">
        <f t="shared" si="84"/>
        <v/>
      </c>
      <c r="I260" s="54"/>
      <c r="P260" s="3" t="str">
        <f>IF(O260="Plus",$K260,IF(O260="Basis",$K260-SUM(P$8:P259),IF(O260="Breedte",$K260-SUM(P$8:P259),IF(O259="Breedte",1-SUM(P$8:P259)," "))))</f>
        <v xml:space="preserve"> </v>
      </c>
      <c r="Q260" s="57" t="str">
        <f t="shared" si="85"/>
        <v/>
      </c>
      <c r="S260" s="12">
        <f t="shared" si="71"/>
        <v>-22</v>
      </c>
      <c r="T260" s="18">
        <f t="shared" si="72"/>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3"/>
        <v>1</v>
      </c>
      <c r="Z260" s="12">
        <f t="shared" si="74"/>
        <v>1</v>
      </c>
      <c r="AA260" s="12">
        <f t="shared" si="75"/>
        <v>1</v>
      </c>
      <c r="AB260" s="12">
        <f t="shared" si="76"/>
        <v>1</v>
      </c>
      <c r="AD260" s="12">
        <f t="shared" si="77"/>
        <v>-22</v>
      </c>
      <c r="AE260" s="18">
        <f t="shared" si="78"/>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79"/>
        <v>1</v>
      </c>
      <c r="AK260" s="12">
        <f t="shared" si="80"/>
        <v>1</v>
      </c>
      <c r="AL260" s="12">
        <f t="shared" si="81"/>
        <v>1</v>
      </c>
      <c r="AM260" s="12">
        <f t="shared" si="82"/>
        <v>1</v>
      </c>
    </row>
    <row r="261" spans="1:39" ht="12" customHeight="1" x14ac:dyDescent="0.15">
      <c r="A261" s="5">
        <f t="shared" si="86"/>
        <v>0</v>
      </c>
      <c r="B261" s="5">
        <f t="shared" si="87"/>
        <v>0</v>
      </c>
      <c r="C261" s="14">
        <f t="shared" si="83"/>
        <v>-23</v>
      </c>
      <c r="G261" s="65" t="str">
        <f t="shared" si="84"/>
        <v/>
      </c>
      <c r="I261" s="54"/>
      <c r="P261" s="3" t="str">
        <f>IF(O261="Plus",$K261,IF(O261="Basis",$K261-SUM(P$8:P260),IF(O261="Breedte",$K261-SUM(P$8:P260),IF(O260="Breedte",1-SUM(P$8:P260)," "))))</f>
        <v xml:space="preserve"> </v>
      </c>
      <c r="Q261" s="57" t="str">
        <f t="shared" si="85"/>
        <v/>
      </c>
      <c r="S261" s="12">
        <f t="shared" si="71"/>
        <v>-23</v>
      </c>
      <c r="T261" s="18">
        <f t="shared" si="72"/>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3"/>
        <v>1</v>
      </c>
      <c r="Z261" s="12">
        <f t="shared" si="74"/>
        <v>1</v>
      </c>
      <c r="AA261" s="12">
        <f t="shared" si="75"/>
        <v>1</v>
      </c>
      <c r="AB261" s="12">
        <f t="shared" si="76"/>
        <v>1</v>
      </c>
      <c r="AD261" s="12">
        <f t="shared" si="77"/>
        <v>-23</v>
      </c>
      <c r="AE261" s="18">
        <f t="shared" si="78"/>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79"/>
        <v>1</v>
      </c>
      <c r="AK261" s="12">
        <f t="shared" si="80"/>
        <v>1</v>
      </c>
      <c r="AL261" s="12">
        <f t="shared" si="81"/>
        <v>1</v>
      </c>
      <c r="AM261" s="12">
        <f t="shared" si="82"/>
        <v>1</v>
      </c>
    </row>
    <row r="262" spans="1:39" ht="12" customHeight="1" x14ac:dyDescent="0.15">
      <c r="A262" s="5">
        <f t="shared" si="86"/>
        <v>0</v>
      </c>
      <c r="B262" s="5">
        <f t="shared" si="87"/>
        <v>0</v>
      </c>
      <c r="C262" s="14">
        <f t="shared" si="83"/>
        <v>-24</v>
      </c>
      <c r="G262" s="65"/>
      <c r="I262" s="54"/>
      <c r="P262" s="3" t="str">
        <f>IF(O262="Plus",$K262,IF(O262="Basis",$K262-SUM(P$8:P261),IF(O262="Breedte",$K262-SUM(P$8:P261),IF(O261="Breedte",1-SUM(P$8:P261)," "))))</f>
        <v xml:space="preserve"> </v>
      </c>
      <c r="Q262" s="57" t="str">
        <f t="shared" si="85"/>
        <v/>
      </c>
      <c r="S262" s="12">
        <f t="shared" si="71"/>
        <v>-24</v>
      </c>
      <c r="T262" s="18">
        <f t="shared" si="72"/>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3"/>
        <v>1</v>
      </c>
      <c r="Z262" s="12">
        <f t="shared" si="74"/>
        <v>1</v>
      </c>
      <c r="AA262" s="12">
        <f t="shared" si="75"/>
        <v>1</v>
      </c>
      <c r="AB262" s="12">
        <f t="shared" si="76"/>
        <v>1</v>
      </c>
      <c r="AD262" s="12">
        <f t="shared" si="77"/>
        <v>-24</v>
      </c>
      <c r="AE262" s="18">
        <f t="shared" si="78"/>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79"/>
        <v>1</v>
      </c>
      <c r="AK262" s="12">
        <f t="shared" si="80"/>
        <v>1</v>
      </c>
      <c r="AL262" s="12">
        <f t="shared" si="81"/>
        <v>1</v>
      </c>
      <c r="AM262" s="12">
        <f t="shared" si="82"/>
        <v>1</v>
      </c>
    </row>
    <row r="263" spans="1:39" ht="12" customHeight="1" x14ac:dyDescent="0.15">
      <c r="A263" s="5">
        <f t="shared" si="86"/>
        <v>0</v>
      </c>
      <c r="B263" s="5">
        <f t="shared" si="87"/>
        <v>0</v>
      </c>
      <c r="C263" s="14">
        <f t="shared" si="83"/>
        <v>-25</v>
      </c>
      <c r="G263" s="65"/>
      <c r="I263" s="54"/>
      <c r="P263" s="3" t="str">
        <f>IF(O263="Plus",$K263,IF(O263="Basis",$K263-SUM(P$8:P262),IF(O263="Breedte",$K263-SUM(P$8:P262),IF(O262="Breedte",1-SUM(P$8:P262)," "))))</f>
        <v xml:space="preserve"> </v>
      </c>
      <c r="Q263" s="57" t="str">
        <f t="shared" si="85"/>
        <v/>
      </c>
      <c r="S263" s="12">
        <f t="shared" si="71"/>
        <v>-25</v>
      </c>
      <c r="T263" s="18">
        <f t="shared" si="72"/>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3"/>
        <v>1</v>
      </c>
      <c r="Z263" s="12">
        <f t="shared" si="74"/>
        <v>1</v>
      </c>
      <c r="AA263" s="12">
        <f t="shared" si="75"/>
        <v>1</v>
      </c>
      <c r="AB263" s="12">
        <f t="shared" si="76"/>
        <v>1</v>
      </c>
      <c r="AD263" s="12">
        <f t="shared" si="77"/>
        <v>-25</v>
      </c>
      <c r="AE263" s="18">
        <f t="shared" si="78"/>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79"/>
        <v>1</v>
      </c>
      <c r="AK263" s="12">
        <f t="shared" si="80"/>
        <v>1</v>
      </c>
      <c r="AL263" s="12">
        <f t="shared" si="81"/>
        <v>1</v>
      </c>
      <c r="AM263" s="12">
        <f t="shared" si="82"/>
        <v>1</v>
      </c>
    </row>
    <row r="264" spans="1:39" ht="12" customHeight="1" x14ac:dyDescent="0.15">
      <c r="A264" s="5">
        <f t="shared" si="86"/>
        <v>0</v>
      </c>
      <c r="B264" s="5">
        <f t="shared" si="87"/>
        <v>0</v>
      </c>
      <c r="C264" s="14">
        <f t="shared" si="83"/>
        <v>-26</v>
      </c>
      <c r="G264" s="65"/>
      <c r="I264" s="54"/>
      <c r="P264" s="3" t="str">
        <f>IF(O264="Plus",$K264,IF(O264="Basis",$K264-SUM(P$8:P263),IF(O264="Breedte",$K264-SUM(P$8:P263),IF(O263="Breedte",1-SUM(P$8:P263)," "))))</f>
        <v xml:space="preserve"> </v>
      </c>
      <c r="Q264" s="57" t="str">
        <f t="shared" si="85"/>
        <v/>
      </c>
      <c r="S264" s="12">
        <f t="shared" ref="S264:S301" si="88">C264</f>
        <v>-26</v>
      </c>
      <c r="T264" s="18">
        <f t="shared" ref="T264:T301" si="89">K264</f>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ref="Y264:Y301" si="90">IF(D264=0,1,ABS(K264-0.2))</f>
        <v>1</v>
      </c>
      <c r="Z264" s="12">
        <f t="shared" ref="Z264:Z301" si="91">IF(D264=0,1,ABS(K264-0.5))</f>
        <v>1</v>
      </c>
      <c r="AA264" s="12">
        <f t="shared" ref="AA264:AA301" si="92">IF(D264=0,1,ABS(K264-0.8))</f>
        <v>1</v>
      </c>
      <c r="AB264" s="12">
        <f t="shared" ref="AB264:AB301" si="93">IF(D264=0,1,ABS(K264-1))</f>
        <v>1</v>
      </c>
      <c r="AD264" s="12">
        <f t="shared" ref="AD264:AD301" si="94">S264</f>
        <v>-26</v>
      </c>
      <c r="AE264" s="18">
        <f t="shared" ref="AE264:AE301" si="95">K264</f>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ref="AJ264:AJ301" si="96">IF(AE264=0,1,ABS(AH264-0.25))</f>
        <v>1</v>
      </c>
      <c r="AK264" s="12">
        <f t="shared" ref="AK264:AK301" si="97">IF(T264=0,1,ABS(W264-0.5))</f>
        <v>1</v>
      </c>
      <c r="AL264" s="12">
        <f t="shared" ref="AL264:AL301" si="98">IF(T264=0,1,ABS(W264-0.75))</f>
        <v>1</v>
      </c>
      <c r="AM264" s="12">
        <f t="shared" ref="AM264:AM301" si="99">IF(T264=0,1,ABS(W264-0.9))</f>
        <v>1</v>
      </c>
    </row>
    <row r="265" spans="1:39" ht="12" customHeight="1" x14ac:dyDescent="0.15">
      <c r="A265" s="5">
        <f t="shared" si="86"/>
        <v>0</v>
      </c>
      <c r="B265" s="5">
        <f t="shared" si="87"/>
        <v>0</v>
      </c>
      <c r="C265" s="14">
        <f t="shared" ref="C265:C301" si="100">C264-1</f>
        <v>-27</v>
      </c>
      <c r="P265" s="3" t="str">
        <f>IF(O265="Plus",$K265,IF(O265="Basis",$K265-SUM(P$8:P264),IF(O265="Breedte",$K265-SUM(P$8:P264),IF(O264="Breedte",1-SUM(P$8:P264)," "))))</f>
        <v xml:space="preserve"> </v>
      </c>
      <c r="Q265" s="57" t="str">
        <f t="shared" ref="Q265:Q275" si="101">IF(L264="plus",CONCATENATE(E265,", "),IF(L264="basis",IF(E265=0,"",CONCATENATE(E265,", ")),CONCATENATE(Q264,IF(E265=0,"",CONCATENATE(E265,", ")))))</f>
        <v/>
      </c>
      <c r="S265" s="12">
        <f t="shared" si="88"/>
        <v>-27</v>
      </c>
      <c r="T265" s="18">
        <f t="shared" si="89"/>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si="90"/>
        <v>1</v>
      </c>
      <c r="Z265" s="12">
        <f t="shared" si="91"/>
        <v>1</v>
      </c>
      <c r="AA265" s="12">
        <f t="shared" si="92"/>
        <v>1</v>
      </c>
      <c r="AB265" s="12">
        <f t="shared" si="93"/>
        <v>1</v>
      </c>
      <c r="AD265" s="12">
        <f t="shared" si="94"/>
        <v>-27</v>
      </c>
      <c r="AE265" s="18">
        <f t="shared" si="95"/>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si="96"/>
        <v>1</v>
      </c>
      <c r="AK265" s="12">
        <f t="shared" si="97"/>
        <v>1</v>
      </c>
      <c r="AL265" s="12">
        <f t="shared" si="98"/>
        <v>1</v>
      </c>
      <c r="AM265" s="12">
        <f t="shared" si="99"/>
        <v>1</v>
      </c>
    </row>
    <row r="266" spans="1:39" ht="12" customHeight="1" x14ac:dyDescent="0.15">
      <c r="A266" s="5">
        <f t="shared" si="86"/>
        <v>0</v>
      </c>
      <c r="B266" s="5">
        <f t="shared" si="87"/>
        <v>0</v>
      </c>
      <c r="C266" s="14">
        <f t="shared" si="100"/>
        <v>-28</v>
      </c>
      <c r="P266" s="3" t="str">
        <f>IF(O266="Plus",$K266,IF(O266="Basis",$K266-SUM(P$8:P265),IF(O266="Breedte",$K266-SUM(P$8:P265),IF(O265="Breedte",1-SUM(P$8:P265)," "))))</f>
        <v xml:space="preserve"> </v>
      </c>
      <c r="Q266" s="57" t="str">
        <f t="shared" si="101"/>
        <v/>
      </c>
      <c r="S266" s="12">
        <f t="shared" si="88"/>
        <v>-28</v>
      </c>
      <c r="T266" s="18">
        <f t="shared" si="89"/>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0"/>
        <v>1</v>
      </c>
      <c r="Z266" s="12">
        <f t="shared" si="91"/>
        <v>1</v>
      </c>
      <c r="AA266" s="12">
        <f t="shared" si="92"/>
        <v>1</v>
      </c>
      <c r="AB266" s="12">
        <f t="shared" si="93"/>
        <v>1</v>
      </c>
      <c r="AD266" s="12">
        <f t="shared" si="94"/>
        <v>-28</v>
      </c>
      <c r="AE266" s="18">
        <f t="shared" si="95"/>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6"/>
        <v>1</v>
      </c>
      <c r="AK266" s="12">
        <f t="shared" si="97"/>
        <v>1</v>
      </c>
      <c r="AL266" s="12">
        <f t="shared" si="98"/>
        <v>1</v>
      </c>
      <c r="AM266" s="12">
        <f t="shared" si="99"/>
        <v>1</v>
      </c>
    </row>
    <row r="267" spans="1:39" ht="12" customHeight="1" x14ac:dyDescent="0.15">
      <c r="A267" s="5">
        <f t="shared" si="86"/>
        <v>0</v>
      </c>
      <c r="B267" s="5">
        <f t="shared" si="87"/>
        <v>0</v>
      </c>
      <c r="C267" s="14">
        <f t="shared" si="100"/>
        <v>-29</v>
      </c>
      <c r="P267" s="3" t="str">
        <f>IF(O267="Plus",$K267,IF(O267="Basis",$K267-SUM(P$8:P266),IF(O267="Breedte",$K267-SUM(P$8:P266),IF(O266="Breedte",1-SUM(P$8:P266)," "))))</f>
        <v xml:space="preserve"> </v>
      </c>
      <c r="Q267" s="57" t="str">
        <f t="shared" si="101"/>
        <v/>
      </c>
      <c r="S267" s="12">
        <f t="shared" si="88"/>
        <v>-29</v>
      </c>
      <c r="T267" s="18">
        <f t="shared" si="89"/>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0"/>
        <v>1</v>
      </c>
      <c r="Z267" s="12">
        <f t="shared" si="91"/>
        <v>1</v>
      </c>
      <c r="AA267" s="12">
        <f t="shared" si="92"/>
        <v>1</v>
      </c>
      <c r="AB267" s="12">
        <f t="shared" si="93"/>
        <v>1</v>
      </c>
      <c r="AD267" s="12">
        <f t="shared" si="94"/>
        <v>-29</v>
      </c>
      <c r="AE267" s="18">
        <f t="shared" si="95"/>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6"/>
        <v>1</v>
      </c>
      <c r="AK267" s="12">
        <f t="shared" si="97"/>
        <v>1</v>
      </c>
      <c r="AL267" s="12">
        <f t="shared" si="98"/>
        <v>1</v>
      </c>
      <c r="AM267" s="12">
        <f t="shared" si="99"/>
        <v>1</v>
      </c>
    </row>
    <row r="268" spans="1:39" ht="12" customHeight="1" x14ac:dyDescent="0.15">
      <c r="A268" s="5">
        <f>IF(I268="A",25,IF(I268="B",50,IF(I268="C",75,IF(I268="D",90,0))))</f>
        <v>0</v>
      </c>
      <c r="B268" s="5">
        <f t="shared" si="87"/>
        <v>0</v>
      </c>
      <c r="C268" s="14">
        <f t="shared" si="100"/>
        <v>-30</v>
      </c>
      <c r="P268" s="3" t="str">
        <f>IF(O268="Plus",$K268,IF(O268="Basis",$K268-SUM(P$8:P267),IF(O268="Breedte",$K268-SUM(P$8:P267),IF(O267="Breedte",1-SUM(P$8:P267)," "))))</f>
        <v xml:space="preserve"> </v>
      </c>
      <c r="Q268" s="57" t="str">
        <f t="shared" si="101"/>
        <v/>
      </c>
      <c r="S268" s="12">
        <f t="shared" si="88"/>
        <v>-30</v>
      </c>
      <c r="T268" s="18">
        <f t="shared" si="89"/>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0"/>
        <v>1</v>
      </c>
      <c r="Z268" s="12">
        <f t="shared" si="91"/>
        <v>1</v>
      </c>
      <c r="AA268" s="12">
        <f t="shared" si="92"/>
        <v>1</v>
      </c>
      <c r="AB268" s="12">
        <f t="shared" si="93"/>
        <v>1</v>
      </c>
      <c r="AD268" s="12">
        <f t="shared" si="94"/>
        <v>-30</v>
      </c>
      <c r="AE268" s="18">
        <f t="shared" si="95"/>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6"/>
        <v>1</v>
      </c>
      <c r="AK268" s="12">
        <f t="shared" si="97"/>
        <v>1</v>
      </c>
      <c r="AL268" s="12">
        <f t="shared" si="98"/>
        <v>1</v>
      </c>
      <c r="AM268" s="12">
        <f t="shared" si="99"/>
        <v>1</v>
      </c>
    </row>
    <row r="269" spans="1:39" ht="12" customHeight="1" x14ac:dyDescent="0.15">
      <c r="A269" s="5">
        <f>IF(I269="A",25,IF(I269="B",50,IF(I269="C",75,IF(I269="D",90,0))))</f>
        <v>0</v>
      </c>
      <c r="B269" s="5">
        <f t="shared" si="87"/>
        <v>0</v>
      </c>
      <c r="C269" s="14">
        <f t="shared" si="100"/>
        <v>-31</v>
      </c>
      <c r="P269" s="3" t="str">
        <f>IF(O269="Plus",$K269,IF(O269="Basis",$K269-SUM(P$8:P268),IF(O269="Breedte",$K269-SUM(P$8:P268),IF(O268="Breedte",1-SUM(P$8:P268)," "))))</f>
        <v xml:space="preserve"> </v>
      </c>
      <c r="Q269" s="57" t="str">
        <f t="shared" si="101"/>
        <v/>
      </c>
      <c r="S269" s="12">
        <f t="shared" si="88"/>
        <v>-31</v>
      </c>
      <c r="T269" s="18">
        <f t="shared" si="89"/>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0"/>
        <v>1</v>
      </c>
      <c r="Z269" s="12">
        <f t="shared" si="91"/>
        <v>1</v>
      </c>
      <c r="AA269" s="12">
        <f t="shared" si="92"/>
        <v>1</v>
      </c>
      <c r="AB269" s="12">
        <f t="shared" si="93"/>
        <v>1</v>
      </c>
      <c r="AD269" s="12">
        <f t="shared" si="94"/>
        <v>-31</v>
      </c>
      <c r="AE269" s="18">
        <f t="shared" si="95"/>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6"/>
        <v>1</v>
      </c>
      <c r="AK269" s="12">
        <f t="shared" si="97"/>
        <v>1</v>
      </c>
      <c r="AL269" s="12">
        <f t="shared" si="98"/>
        <v>1</v>
      </c>
      <c r="AM269" s="12">
        <f t="shared" si="99"/>
        <v>1</v>
      </c>
    </row>
    <row r="270" spans="1:39" ht="12" customHeight="1" x14ac:dyDescent="0.15">
      <c r="A270" s="5">
        <f>IF(I270="A",25,IF(I270="B",50,IF(I270="C",75,IF(I270="D",90,0))))</f>
        <v>0</v>
      </c>
      <c r="B270" s="5">
        <f t="shared" si="87"/>
        <v>0</v>
      </c>
      <c r="C270" s="14">
        <f t="shared" si="100"/>
        <v>-32</v>
      </c>
      <c r="P270" s="3" t="str">
        <f>IF(O270="Plus",$K270,IF(O270="Basis",$K270-SUM(P$8:P269),IF(O270="Breedte",$K270-SUM(P$8:P269),IF(O269="Breedte",1-SUM(P$8:P269)," "))))</f>
        <v xml:space="preserve"> </v>
      </c>
      <c r="Q270" s="57" t="str">
        <f t="shared" si="101"/>
        <v/>
      </c>
      <c r="S270" s="12">
        <f t="shared" si="88"/>
        <v>-32</v>
      </c>
      <c r="T270" s="18">
        <f t="shared" si="89"/>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0"/>
        <v>1</v>
      </c>
      <c r="Z270" s="12">
        <f t="shared" si="91"/>
        <v>1</v>
      </c>
      <c r="AA270" s="12">
        <f t="shared" si="92"/>
        <v>1</v>
      </c>
      <c r="AB270" s="12">
        <f t="shared" si="93"/>
        <v>1</v>
      </c>
      <c r="AD270" s="12">
        <f t="shared" si="94"/>
        <v>-32</v>
      </c>
      <c r="AE270" s="18">
        <f t="shared" si="95"/>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6"/>
        <v>1</v>
      </c>
      <c r="AK270" s="12">
        <f t="shared" si="97"/>
        <v>1</v>
      </c>
      <c r="AL270" s="12">
        <f t="shared" si="98"/>
        <v>1</v>
      </c>
      <c r="AM270" s="12">
        <f t="shared" si="99"/>
        <v>1</v>
      </c>
    </row>
    <row r="271" spans="1:39" ht="12" customHeight="1" x14ac:dyDescent="0.15">
      <c r="A271" s="5">
        <f>IF(I271="A",25,IF(I271="B",50,IF(I271="C",75,IF(I271="D",90,0))))</f>
        <v>0</v>
      </c>
      <c r="B271" s="5">
        <f t="shared" si="87"/>
        <v>0</v>
      </c>
      <c r="C271" s="14">
        <f t="shared" si="100"/>
        <v>-33</v>
      </c>
      <c r="P271" s="3" t="str">
        <f>IF(O271="Plus",$K271,IF(O271="Basis",$K271-SUM(P$8:P270),IF(O271="Breedte",$K271-SUM(P$8:P270),IF(O270="Breedte",1-SUM(P$8:P270)," "))))</f>
        <v xml:space="preserve"> </v>
      </c>
      <c r="Q271" s="57" t="str">
        <f t="shared" si="101"/>
        <v/>
      </c>
      <c r="S271" s="12">
        <f t="shared" si="88"/>
        <v>-33</v>
      </c>
      <c r="T271" s="18">
        <f t="shared" si="89"/>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0"/>
        <v>1</v>
      </c>
      <c r="Z271" s="12">
        <f t="shared" si="91"/>
        <v>1</v>
      </c>
      <c r="AA271" s="12">
        <f t="shared" si="92"/>
        <v>1</v>
      </c>
      <c r="AB271" s="12">
        <f t="shared" si="93"/>
        <v>1</v>
      </c>
      <c r="AD271" s="12">
        <f t="shared" si="94"/>
        <v>-33</v>
      </c>
      <c r="AE271" s="18">
        <f t="shared" si="95"/>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6"/>
        <v>1</v>
      </c>
      <c r="AK271" s="12">
        <f t="shared" si="97"/>
        <v>1</v>
      </c>
      <c r="AL271" s="12">
        <f t="shared" si="98"/>
        <v>1</v>
      </c>
      <c r="AM271" s="12">
        <f t="shared" si="99"/>
        <v>1</v>
      </c>
    </row>
    <row r="272" spans="1:39" ht="12" customHeight="1" x14ac:dyDescent="0.15">
      <c r="A272" s="5">
        <f>IF(I272="A",25,IF(I272="B",50,IF(I272="C",75,IF(I272="D",90,0))))</f>
        <v>0</v>
      </c>
      <c r="B272" s="5">
        <f t="shared" si="87"/>
        <v>0</v>
      </c>
      <c r="C272" s="14">
        <f t="shared" si="100"/>
        <v>-34</v>
      </c>
      <c r="Q272" s="57" t="str">
        <f t="shared" si="101"/>
        <v/>
      </c>
      <c r="S272" s="12">
        <f t="shared" si="88"/>
        <v>-34</v>
      </c>
      <c r="T272" s="18">
        <f t="shared" si="89"/>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0"/>
        <v>1</v>
      </c>
      <c r="Z272" s="12">
        <f t="shared" si="91"/>
        <v>1</v>
      </c>
      <c r="AA272" s="12">
        <f t="shared" si="92"/>
        <v>1</v>
      </c>
      <c r="AB272" s="12">
        <f t="shared" si="93"/>
        <v>1</v>
      </c>
      <c r="AD272" s="12">
        <f t="shared" si="94"/>
        <v>-34</v>
      </c>
      <c r="AE272" s="18">
        <f t="shared" si="95"/>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6"/>
        <v>1</v>
      </c>
      <c r="AK272" s="12">
        <f t="shared" si="97"/>
        <v>1</v>
      </c>
      <c r="AL272" s="12">
        <f t="shared" si="98"/>
        <v>1</v>
      </c>
      <c r="AM272" s="12">
        <f t="shared" si="99"/>
        <v>1</v>
      </c>
    </row>
    <row r="273" spans="3:39" ht="12" customHeight="1" x14ac:dyDescent="0.15">
      <c r="C273" s="14">
        <f t="shared" si="100"/>
        <v>-35</v>
      </c>
      <c r="Q273" s="57" t="str">
        <f t="shared" si="101"/>
        <v/>
      </c>
      <c r="S273" s="12">
        <f t="shared" si="88"/>
        <v>-35</v>
      </c>
      <c r="T273" s="18">
        <f t="shared" si="89"/>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0"/>
        <v>1</v>
      </c>
      <c r="Z273" s="12">
        <f t="shared" si="91"/>
        <v>1</v>
      </c>
      <c r="AA273" s="12">
        <f t="shared" si="92"/>
        <v>1</v>
      </c>
      <c r="AB273" s="12">
        <f t="shared" si="93"/>
        <v>1</v>
      </c>
      <c r="AD273" s="12">
        <f t="shared" si="94"/>
        <v>-35</v>
      </c>
      <c r="AE273" s="18">
        <f t="shared" si="95"/>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6"/>
        <v>1</v>
      </c>
      <c r="AK273" s="12">
        <f t="shared" si="97"/>
        <v>1</v>
      </c>
      <c r="AL273" s="12">
        <f t="shared" si="98"/>
        <v>1</v>
      </c>
      <c r="AM273" s="12">
        <f t="shared" si="99"/>
        <v>1</v>
      </c>
    </row>
    <row r="274" spans="3:39" ht="12" customHeight="1" x14ac:dyDescent="0.15">
      <c r="C274" s="14">
        <f t="shared" si="100"/>
        <v>-36</v>
      </c>
      <c r="Q274" s="57" t="str">
        <f t="shared" si="101"/>
        <v/>
      </c>
      <c r="S274" s="12">
        <f t="shared" si="88"/>
        <v>-36</v>
      </c>
      <c r="T274" s="18">
        <f t="shared" si="89"/>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0"/>
        <v>1</v>
      </c>
      <c r="Z274" s="12">
        <f t="shared" si="91"/>
        <v>1</v>
      </c>
      <c r="AA274" s="12">
        <f t="shared" si="92"/>
        <v>1</v>
      </c>
      <c r="AB274" s="12">
        <f t="shared" si="93"/>
        <v>1</v>
      </c>
      <c r="AD274" s="12">
        <f t="shared" si="94"/>
        <v>-36</v>
      </c>
      <c r="AE274" s="18">
        <f t="shared" si="95"/>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6"/>
        <v>1</v>
      </c>
      <c r="AK274" s="12">
        <f t="shared" si="97"/>
        <v>1</v>
      </c>
      <c r="AL274" s="12">
        <f t="shared" si="98"/>
        <v>1</v>
      </c>
      <c r="AM274" s="12">
        <f t="shared" si="99"/>
        <v>1</v>
      </c>
    </row>
    <row r="275" spans="3:39" ht="12" customHeight="1" x14ac:dyDescent="0.15">
      <c r="C275" s="14">
        <f t="shared" si="100"/>
        <v>-37</v>
      </c>
      <c r="Q275" s="57" t="str">
        <f t="shared" si="101"/>
        <v/>
      </c>
      <c r="S275" s="12">
        <f t="shared" si="88"/>
        <v>-37</v>
      </c>
      <c r="T275" s="18">
        <f t="shared" si="89"/>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0"/>
        <v>1</v>
      </c>
      <c r="Z275" s="12">
        <f t="shared" si="91"/>
        <v>1</v>
      </c>
      <c r="AA275" s="12">
        <f t="shared" si="92"/>
        <v>1</v>
      </c>
      <c r="AB275" s="12">
        <f t="shared" si="93"/>
        <v>1</v>
      </c>
      <c r="AD275" s="12">
        <f t="shared" si="94"/>
        <v>-37</v>
      </c>
      <c r="AE275" s="18">
        <f t="shared" si="95"/>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6"/>
        <v>1</v>
      </c>
      <c r="AK275" s="12">
        <f t="shared" si="97"/>
        <v>1</v>
      </c>
      <c r="AL275" s="12">
        <f t="shared" si="98"/>
        <v>1</v>
      </c>
      <c r="AM275" s="12">
        <f t="shared" si="99"/>
        <v>1</v>
      </c>
    </row>
    <row r="276" spans="3:39" ht="12" customHeight="1" x14ac:dyDescent="0.15">
      <c r="C276" s="14">
        <f t="shared" si="100"/>
        <v>-38</v>
      </c>
      <c r="S276" s="12">
        <f t="shared" si="88"/>
        <v>-38</v>
      </c>
      <c r="T276" s="18">
        <f t="shared" si="89"/>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0"/>
        <v>1</v>
      </c>
      <c r="Z276" s="12">
        <f t="shared" si="91"/>
        <v>1</v>
      </c>
      <c r="AA276" s="12">
        <f t="shared" si="92"/>
        <v>1</v>
      </c>
      <c r="AB276" s="12">
        <f t="shared" si="93"/>
        <v>1</v>
      </c>
      <c r="AD276" s="12">
        <f t="shared" si="94"/>
        <v>-38</v>
      </c>
      <c r="AE276" s="18">
        <f t="shared" si="95"/>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6"/>
        <v>1</v>
      </c>
      <c r="AK276" s="12">
        <f t="shared" si="97"/>
        <v>1</v>
      </c>
      <c r="AL276" s="12">
        <f t="shared" si="98"/>
        <v>1</v>
      </c>
      <c r="AM276" s="12">
        <f t="shared" si="99"/>
        <v>1</v>
      </c>
    </row>
    <row r="277" spans="3:39" ht="12" customHeight="1" x14ac:dyDescent="0.15">
      <c r="C277" s="14">
        <f t="shared" si="100"/>
        <v>-39</v>
      </c>
      <c r="S277" s="12">
        <f t="shared" si="88"/>
        <v>-39</v>
      </c>
      <c r="T277" s="18">
        <f t="shared" si="89"/>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0"/>
        <v>1</v>
      </c>
      <c r="Z277" s="12">
        <f t="shared" si="91"/>
        <v>1</v>
      </c>
      <c r="AA277" s="12">
        <f t="shared" si="92"/>
        <v>1</v>
      </c>
      <c r="AB277" s="12">
        <f t="shared" si="93"/>
        <v>1</v>
      </c>
      <c r="AD277" s="12">
        <f t="shared" si="94"/>
        <v>-39</v>
      </c>
      <c r="AE277" s="18">
        <f t="shared" si="95"/>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6"/>
        <v>1</v>
      </c>
      <c r="AK277" s="12">
        <f t="shared" si="97"/>
        <v>1</v>
      </c>
      <c r="AL277" s="12">
        <f t="shared" si="98"/>
        <v>1</v>
      </c>
      <c r="AM277" s="12">
        <f t="shared" si="99"/>
        <v>1</v>
      </c>
    </row>
    <row r="278" spans="3:39" ht="12" customHeight="1" x14ac:dyDescent="0.15">
      <c r="C278" s="14">
        <f t="shared" si="100"/>
        <v>-40</v>
      </c>
      <c r="S278" s="12">
        <f t="shared" si="88"/>
        <v>-40</v>
      </c>
      <c r="T278" s="18">
        <f t="shared" si="89"/>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0"/>
        <v>1</v>
      </c>
      <c r="Z278" s="12">
        <f t="shared" si="91"/>
        <v>1</v>
      </c>
      <c r="AA278" s="12">
        <f t="shared" si="92"/>
        <v>1</v>
      </c>
      <c r="AB278" s="12">
        <f t="shared" si="93"/>
        <v>1</v>
      </c>
      <c r="AD278" s="12">
        <f t="shared" si="94"/>
        <v>-40</v>
      </c>
      <c r="AE278" s="18">
        <f t="shared" si="95"/>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6"/>
        <v>1</v>
      </c>
      <c r="AK278" s="12">
        <f t="shared" si="97"/>
        <v>1</v>
      </c>
      <c r="AL278" s="12">
        <f t="shared" si="98"/>
        <v>1</v>
      </c>
      <c r="AM278" s="12">
        <f t="shared" si="99"/>
        <v>1</v>
      </c>
    </row>
    <row r="279" spans="3:39" ht="12" customHeight="1" x14ac:dyDescent="0.15">
      <c r="C279" s="14">
        <f t="shared" si="100"/>
        <v>-41</v>
      </c>
      <c r="S279" s="12">
        <f t="shared" si="88"/>
        <v>-41</v>
      </c>
      <c r="T279" s="18">
        <f t="shared" si="89"/>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0"/>
        <v>1</v>
      </c>
      <c r="Z279" s="12">
        <f t="shared" si="91"/>
        <v>1</v>
      </c>
      <c r="AA279" s="12">
        <f t="shared" si="92"/>
        <v>1</v>
      </c>
      <c r="AB279" s="12">
        <f t="shared" si="93"/>
        <v>1</v>
      </c>
      <c r="AD279" s="12">
        <f t="shared" si="94"/>
        <v>-41</v>
      </c>
      <c r="AE279" s="18">
        <f t="shared" si="95"/>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6"/>
        <v>1</v>
      </c>
      <c r="AK279" s="12">
        <f t="shared" si="97"/>
        <v>1</v>
      </c>
      <c r="AL279" s="12">
        <f t="shared" si="98"/>
        <v>1</v>
      </c>
      <c r="AM279" s="12">
        <f t="shared" si="99"/>
        <v>1</v>
      </c>
    </row>
    <row r="280" spans="3:39" ht="12" customHeight="1" x14ac:dyDescent="0.15">
      <c r="C280" s="14">
        <f t="shared" si="100"/>
        <v>-42</v>
      </c>
      <c r="S280" s="12">
        <f t="shared" si="88"/>
        <v>-42</v>
      </c>
      <c r="T280" s="18">
        <f t="shared" si="89"/>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0"/>
        <v>1</v>
      </c>
      <c r="Z280" s="12">
        <f t="shared" si="91"/>
        <v>1</v>
      </c>
      <c r="AA280" s="12">
        <f t="shared" si="92"/>
        <v>1</v>
      </c>
      <c r="AB280" s="12">
        <f t="shared" si="93"/>
        <v>1</v>
      </c>
      <c r="AD280" s="12">
        <f t="shared" si="94"/>
        <v>-42</v>
      </c>
      <c r="AE280" s="18">
        <f t="shared" si="95"/>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6"/>
        <v>1</v>
      </c>
      <c r="AK280" s="12">
        <f t="shared" si="97"/>
        <v>1</v>
      </c>
      <c r="AL280" s="12">
        <f t="shared" si="98"/>
        <v>1</v>
      </c>
      <c r="AM280" s="12">
        <f t="shared" si="99"/>
        <v>1</v>
      </c>
    </row>
    <row r="281" spans="3:39" ht="12" customHeight="1" x14ac:dyDescent="0.15">
      <c r="C281" s="14">
        <f t="shared" si="100"/>
        <v>-43</v>
      </c>
      <c r="S281" s="12">
        <f t="shared" si="88"/>
        <v>-43</v>
      </c>
      <c r="T281" s="18">
        <f t="shared" si="89"/>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0"/>
        <v>1</v>
      </c>
      <c r="Z281" s="12">
        <f t="shared" si="91"/>
        <v>1</v>
      </c>
      <c r="AA281" s="12">
        <f t="shared" si="92"/>
        <v>1</v>
      </c>
      <c r="AB281" s="12">
        <f t="shared" si="93"/>
        <v>1</v>
      </c>
      <c r="AD281" s="12">
        <f t="shared" si="94"/>
        <v>-43</v>
      </c>
      <c r="AE281" s="18">
        <f t="shared" si="95"/>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6"/>
        <v>1</v>
      </c>
      <c r="AK281" s="12">
        <f t="shared" si="97"/>
        <v>1</v>
      </c>
      <c r="AL281" s="12">
        <f t="shared" si="98"/>
        <v>1</v>
      </c>
      <c r="AM281" s="12">
        <f t="shared" si="99"/>
        <v>1</v>
      </c>
    </row>
    <row r="282" spans="3:39" ht="12" customHeight="1" x14ac:dyDescent="0.15">
      <c r="C282" s="14">
        <f t="shared" si="100"/>
        <v>-44</v>
      </c>
      <c r="S282" s="12">
        <f t="shared" si="88"/>
        <v>-44</v>
      </c>
      <c r="T282" s="18">
        <f t="shared" si="89"/>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0"/>
        <v>1</v>
      </c>
      <c r="Z282" s="12">
        <f t="shared" si="91"/>
        <v>1</v>
      </c>
      <c r="AA282" s="12">
        <f t="shared" si="92"/>
        <v>1</v>
      </c>
      <c r="AB282" s="12">
        <f t="shared" si="93"/>
        <v>1</v>
      </c>
      <c r="AD282" s="12">
        <f t="shared" si="94"/>
        <v>-44</v>
      </c>
      <c r="AE282" s="18">
        <f t="shared" si="95"/>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6"/>
        <v>1</v>
      </c>
      <c r="AK282" s="12">
        <f t="shared" si="97"/>
        <v>1</v>
      </c>
      <c r="AL282" s="12">
        <f t="shared" si="98"/>
        <v>1</v>
      </c>
      <c r="AM282" s="12">
        <f t="shared" si="99"/>
        <v>1</v>
      </c>
    </row>
    <row r="283" spans="3:39" ht="12" customHeight="1" x14ac:dyDescent="0.15">
      <c r="C283" s="14">
        <f t="shared" si="100"/>
        <v>-45</v>
      </c>
      <c r="S283" s="12">
        <f t="shared" si="88"/>
        <v>-45</v>
      </c>
      <c r="T283" s="18">
        <f t="shared" si="89"/>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0"/>
        <v>1</v>
      </c>
      <c r="Z283" s="12">
        <f t="shared" si="91"/>
        <v>1</v>
      </c>
      <c r="AA283" s="12">
        <f t="shared" si="92"/>
        <v>1</v>
      </c>
      <c r="AB283" s="12">
        <f t="shared" si="93"/>
        <v>1</v>
      </c>
      <c r="AD283" s="12">
        <f t="shared" si="94"/>
        <v>-45</v>
      </c>
      <c r="AE283" s="18">
        <f t="shared" si="95"/>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6"/>
        <v>1</v>
      </c>
      <c r="AK283" s="12">
        <f t="shared" si="97"/>
        <v>1</v>
      </c>
      <c r="AL283" s="12">
        <f t="shared" si="98"/>
        <v>1</v>
      </c>
      <c r="AM283" s="12">
        <f t="shared" si="99"/>
        <v>1</v>
      </c>
    </row>
    <row r="284" spans="3:39" ht="12" customHeight="1" x14ac:dyDescent="0.15">
      <c r="C284" s="14">
        <f t="shared" si="100"/>
        <v>-46</v>
      </c>
      <c r="S284" s="12">
        <f t="shared" si="88"/>
        <v>-46</v>
      </c>
      <c r="T284" s="18">
        <f t="shared" si="89"/>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0"/>
        <v>1</v>
      </c>
      <c r="Z284" s="12">
        <f t="shared" si="91"/>
        <v>1</v>
      </c>
      <c r="AA284" s="12">
        <f t="shared" si="92"/>
        <v>1</v>
      </c>
      <c r="AB284" s="12">
        <f t="shared" si="93"/>
        <v>1</v>
      </c>
      <c r="AD284" s="12">
        <f t="shared" si="94"/>
        <v>-46</v>
      </c>
      <c r="AE284" s="18">
        <f t="shared" si="95"/>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6"/>
        <v>1</v>
      </c>
      <c r="AK284" s="12">
        <f t="shared" si="97"/>
        <v>1</v>
      </c>
      <c r="AL284" s="12">
        <f t="shared" si="98"/>
        <v>1</v>
      </c>
      <c r="AM284" s="12">
        <f t="shared" si="99"/>
        <v>1</v>
      </c>
    </row>
    <row r="285" spans="3:39" ht="12" customHeight="1" x14ac:dyDescent="0.15">
      <c r="C285" s="14">
        <f t="shared" si="100"/>
        <v>-47</v>
      </c>
      <c r="S285" s="12">
        <f t="shared" si="88"/>
        <v>-47</v>
      </c>
      <c r="T285" s="18">
        <f t="shared" si="89"/>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0"/>
        <v>1</v>
      </c>
      <c r="Z285" s="12">
        <f t="shared" si="91"/>
        <v>1</v>
      </c>
      <c r="AA285" s="12">
        <f t="shared" si="92"/>
        <v>1</v>
      </c>
      <c r="AB285" s="12">
        <f t="shared" si="93"/>
        <v>1</v>
      </c>
      <c r="AD285" s="12">
        <f t="shared" si="94"/>
        <v>-47</v>
      </c>
      <c r="AE285" s="18">
        <f t="shared" si="95"/>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6"/>
        <v>1</v>
      </c>
      <c r="AK285" s="12">
        <f t="shared" si="97"/>
        <v>1</v>
      </c>
      <c r="AL285" s="12">
        <f t="shared" si="98"/>
        <v>1</v>
      </c>
      <c r="AM285" s="12">
        <f t="shared" si="99"/>
        <v>1</v>
      </c>
    </row>
    <row r="286" spans="3:39" ht="12" customHeight="1" x14ac:dyDescent="0.15">
      <c r="C286" s="14">
        <f t="shared" si="100"/>
        <v>-48</v>
      </c>
      <c r="S286" s="12">
        <f t="shared" si="88"/>
        <v>-48</v>
      </c>
      <c r="T286" s="18">
        <f t="shared" si="89"/>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0"/>
        <v>1</v>
      </c>
      <c r="Z286" s="12">
        <f t="shared" si="91"/>
        <v>1</v>
      </c>
      <c r="AA286" s="12">
        <f t="shared" si="92"/>
        <v>1</v>
      </c>
      <c r="AB286" s="12">
        <f t="shared" si="93"/>
        <v>1</v>
      </c>
      <c r="AD286" s="12">
        <f t="shared" si="94"/>
        <v>-48</v>
      </c>
      <c r="AE286" s="18">
        <f t="shared" si="95"/>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6"/>
        <v>1</v>
      </c>
      <c r="AK286" s="12">
        <f t="shared" si="97"/>
        <v>1</v>
      </c>
      <c r="AL286" s="12">
        <f t="shared" si="98"/>
        <v>1</v>
      </c>
      <c r="AM286" s="12">
        <f t="shared" si="99"/>
        <v>1</v>
      </c>
    </row>
    <row r="287" spans="3:39" ht="12" customHeight="1" x14ac:dyDescent="0.15">
      <c r="C287" s="14">
        <f t="shared" si="100"/>
        <v>-49</v>
      </c>
      <c r="S287" s="12">
        <f t="shared" si="88"/>
        <v>-49</v>
      </c>
      <c r="T287" s="18">
        <f t="shared" si="89"/>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0"/>
        <v>1</v>
      </c>
      <c r="Z287" s="12">
        <f t="shared" si="91"/>
        <v>1</v>
      </c>
      <c r="AA287" s="12">
        <f t="shared" si="92"/>
        <v>1</v>
      </c>
      <c r="AB287" s="12">
        <f t="shared" si="93"/>
        <v>1</v>
      </c>
      <c r="AD287" s="12">
        <f t="shared" si="94"/>
        <v>-49</v>
      </c>
      <c r="AE287" s="18">
        <f t="shared" si="95"/>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6"/>
        <v>1</v>
      </c>
      <c r="AK287" s="12">
        <f t="shared" si="97"/>
        <v>1</v>
      </c>
      <c r="AL287" s="12">
        <f t="shared" si="98"/>
        <v>1</v>
      </c>
      <c r="AM287" s="12">
        <f t="shared" si="99"/>
        <v>1</v>
      </c>
    </row>
    <row r="288" spans="3:39" ht="12" customHeight="1" x14ac:dyDescent="0.15">
      <c r="C288" s="14">
        <f t="shared" si="100"/>
        <v>-50</v>
      </c>
      <c r="S288" s="12">
        <f t="shared" si="88"/>
        <v>-50</v>
      </c>
      <c r="T288" s="18">
        <f t="shared" si="89"/>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0"/>
        <v>1</v>
      </c>
      <c r="Z288" s="12">
        <f t="shared" si="91"/>
        <v>1</v>
      </c>
      <c r="AA288" s="12">
        <f t="shared" si="92"/>
        <v>1</v>
      </c>
      <c r="AB288" s="12">
        <f t="shared" si="93"/>
        <v>1</v>
      </c>
      <c r="AD288" s="12">
        <f t="shared" si="94"/>
        <v>-50</v>
      </c>
      <c r="AE288" s="18">
        <f t="shared" si="95"/>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6"/>
        <v>1</v>
      </c>
      <c r="AK288" s="12">
        <f t="shared" si="97"/>
        <v>1</v>
      </c>
      <c r="AL288" s="12">
        <f t="shared" si="98"/>
        <v>1</v>
      </c>
      <c r="AM288" s="12">
        <f t="shared" si="99"/>
        <v>1</v>
      </c>
    </row>
    <row r="289" spans="3:39" ht="12" customHeight="1" x14ac:dyDescent="0.15">
      <c r="C289" s="14">
        <f t="shared" si="100"/>
        <v>-51</v>
      </c>
      <c r="S289" s="12">
        <f t="shared" si="88"/>
        <v>-51</v>
      </c>
      <c r="T289" s="18">
        <f t="shared" si="89"/>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0"/>
        <v>1</v>
      </c>
      <c r="Z289" s="12">
        <f t="shared" si="91"/>
        <v>1</v>
      </c>
      <c r="AA289" s="12">
        <f t="shared" si="92"/>
        <v>1</v>
      </c>
      <c r="AB289" s="12">
        <f t="shared" si="93"/>
        <v>1</v>
      </c>
      <c r="AD289" s="12">
        <f t="shared" si="94"/>
        <v>-51</v>
      </c>
      <c r="AE289" s="18">
        <f t="shared" si="95"/>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6"/>
        <v>1</v>
      </c>
      <c r="AK289" s="12">
        <f t="shared" si="97"/>
        <v>1</v>
      </c>
      <c r="AL289" s="12">
        <f t="shared" si="98"/>
        <v>1</v>
      </c>
      <c r="AM289" s="12">
        <f t="shared" si="99"/>
        <v>1</v>
      </c>
    </row>
    <row r="290" spans="3:39" ht="12" customHeight="1" x14ac:dyDescent="0.15">
      <c r="C290" s="14">
        <f t="shared" si="100"/>
        <v>-52</v>
      </c>
      <c r="S290" s="12">
        <f t="shared" si="88"/>
        <v>-52</v>
      </c>
      <c r="T290" s="18">
        <f t="shared" si="89"/>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0"/>
        <v>1</v>
      </c>
      <c r="Z290" s="12">
        <f t="shared" si="91"/>
        <v>1</v>
      </c>
      <c r="AA290" s="12">
        <f t="shared" si="92"/>
        <v>1</v>
      </c>
      <c r="AB290" s="12">
        <f t="shared" si="93"/>
        <v>1</v>
      </c>
      <c r="AD290" s="12">
        <f t="shared" si="94"/>
        <v>-52</v>
      </c>
      <c r="AE290" s="18">
        <f t="shared" si="95"/>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6"/>
        <v>1</v>
      </c>
      <c r="AK290" s="12">
        <f t="shared" si="97"/>
        <v>1</v>
      </c>
      <c r="AL290" s="12">
        <f t="shared" si="98"/>
        <v>1</v>
      </c>
      <c r="AM290" s="12">
        <f t="shared" si="99"/>
        <v>1</v>
      </c>
    </row>
    <row r="291" spans="3:39" ht="12" customHeight="1" x14ac:dyDescent="0.15">
      <c r="C291" s="14">
        <f t="shared" si="100"/>
        <v>-53</v>
      </c>
      <c r="S291" s="12">
        <f t="shared" si="88"/>
        <v>-53</v>
      </c>
      <c r="T291" s="18">
        <f t="shared" si="89"/>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0"/>
        <v>1</v>
      </c>
      <c r="Z291" s="12">
        <f t="shared" si="91"/>
        <v>1</v>
      </c>
      <c r="AA291" s="12">
        <f t="shared" si="92"/>
        <v>1</v>
      </c>
      <c r="AB291" s="12">
        <f t="shared" si="93"/>
        <v>1</v>
      </c>
      <c r="AD291" s="12">
        <f t="shared" si="94"/>
        <v>-53</v>
      </c>
      <c r="AE291" s="18">
        <f t="shared" si="95"/>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6"/>
        <v>1</v>
      </c>
      <c r="AK291" s="12">
        <f t="shared" si="97"/>
        <v>1</v>
      </c>
      <c r="AL291" s="12">
        <f t="shared" si="98"/>
        <v>1</v>
      </c>
      <c r="AM291" s="12">
        <f t="shared" si="99"/>
        <v>1</v>
      </c>
    </row>
    <row r="292" spans="3:39" ht="12" customHeight="1" x14ac:dyDescent="0.15">
      <c r="C292" s="14">
        <f t="shared" si="100"/>
        <v>-54</v>
      </c>
      <c r="S292" s="12">
        <f t="shared" si="88"/>
        <v>-54</v>
      </c>
      <c r="T292" s="18">
        <f t="shared" si="89"/>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0"/>
        <v>1</v>
      </c>
      <c r="Z292" s="12">
        <f t="shared" si="91"/>
        <v>1</v>
      </c>
      <c r="AA292" s="12">
        <f t="shared" si="92"/>
        <v>1</v>
      </c>
      <c r="AB292" s="12">
        <f t="shared" si="93"/>
        <v>1</v>
      </c>
      <c r="AD292" s="12">
        <f t="shared" si="94"/>
        <v>-54</v>
      </c>
      <c r="AE292" s="18">
        <f t="shared" si="95"/>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6"/>
        <v>1</v>
      </c>
      <c r="AK292" s="12">
        <f t="shared" si="97"/>
        <v>1</v>
      </c>
      <c r="AL292" s="12">
        <f t="shared" si="98"/>
        <v>1</v>
      </c>
      <c r="AM292" s="12">
        <f t="shared" si="99"/>
        <v>1</v>
      </c>
    </row>
    <row r="293" spans="3:39" ht="12" customHeight="1" x14ac:dyDescent="0.15">
      <c r="C293" s="14">
        <f t="shared" si="100"/>
        <v>-55</v>
      </c>
      <c r="S293" s="12">
        <f t="shared" si="88"/>
        <v>-55</v>
      </c>
      <c r="T293" s="18">
        <f t="shared" si="89"/>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0"/>
        <v>1</v>
      </c>
      <c r="Z293" s="12">
        <f t="shared" si="91"/>
        <v>1</v>
      </c>
      <c r="AA293" s="12">
        <f t="shared" si="92"/>
        <v>1</v>
      </c>
      <c r="AB293" s="12">
        <f t="shared" si="93"/>
        <v>1</v>
      </c>
      <c r="AD293" s="12">
        <f t="shared" si="94"/>
        <v>-55</v>
      </c>
      <c r="AE293" s="18">
        <f t="shared" si="95"/>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6"/>
        <v>1</v>
      </c>
      <c r="AK293" s="12">
        <f t="shared" si="97"/>
        <v>1</v>
      </c>
      <c r="AL293" s="12">
        <f t="shared" si="98"/>
        <v>1</v>
      </c>
      <c r="AM293" s="12">
        <f t="shared" si="99"/>
        <v>1</v>
      </c>
    </row>
    <row r="294" spans="3:39" ht="12" customHeight="1" x14ac:dyDescent="0.15">
      <c r="C294" s="14">
        <f t="shared" si="100"/>
        <v>-56</v>
      </c>
      <c r="S294" s="12">
        <f t="shared" si="88"/>
        <v>-56</v>
      </c>
      <c r="T294" s="18">
        <f t="shared" si="89"/>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0"/>
        <v>1</v>
      </c>
      <c r="Z294" s="12">
        <f t="shared" si="91"/>
        <v>1</v>
      </c>
      <c r="AA294" s="12">
        <f t="shared" si="92"/>
        <v>1</v>
      </c>
      <c r="AB294" s="12">
        <f t="shared" si="93"/>
        <v>1</v>
      </c>
      <c r="AD294" s="12">
        <f t="shared" si="94"/>
        <v>-56</v>
      </c>
      <c r="AE294" s="18">
        <f t="shared" si="95"/>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6"/>
        <v>1</v>
      </c>
      <c r="AK294" s="12">
        <f t="shared" si="97"/>
        <v>1</v>
      </c>
      <c r="AL294" s="12">
        <f t="shared" si="98"/>
        <v>1</v>
      </c>
      <c r="AM294" s="12">
        <f t="shared" si="99"/>
        <v>1</v>
      </c>
    </row>
    <row r="295" spans="3:39" ht="12" customHeight="1" x14ac:dyDescent="0.15">
      <c r="C295" s="14">
        <f t="shared" si="100"/>
        <v>-57</v>
      </c>
      <c r="S295" s="12">
        <f t="shared" si="88"/>
        <v>-57</v>
      </c>
      <c r="T295" s="18">
        <f t="shared" si="89"/>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0"/>
        <v>1</v>
      </c>
      <c r="Z295" s="12">
        <f t="shared" si="91"/>
        <v>1</v>
      </c>
      <c r="AA295" s="12">
        <f t="shared" si="92"/>
        <v>1</v>
      </c>
      <c r="AB295" s="12">
        <f t="shared" si="93"/>
        <v>1</v>
      </c>
      <c r="AD295" s="12">
        <f t="shared" si="94"/>
        <v>-57</v>
      </c>
      <c r="AE295" s="18">
        <f t="shared" si="95"/>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6"/>
        <v>1</v>
      </c>
      <c r="AK295" s="12">
        <f t="shared" si="97"/>
        <v>1</v>
      </c>
      <c r="AL295" s="12">
        <f t="shared" si="98"/>
        <v>1</v>
      </c>
      <c r="AM295" s="12">
        <f t="shared" si="99"/>
        <v>1</v>
      </c>
    </row>
    <row r="296" spans="3:39" ht="12" customHeight="1" x14ac:dyDescent="0.15">
      <c r="C296" s="14">
        <f t="shared" si="100"/>
        <v>-58</v>
      </c>
      <c r="S296" s="12">
        <f t="shared" si="88"/>
        <v>-58</v>
      </c>
      <c r="T296" s="18">
        <f t="shared" si="89"/>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0"/>
        <v>1</v>
      </c>
      <c r="Z296" s="12">
        <f t="shared" si="91"/>
        <v>1</v>
      </c>
      <c r="AA296" s="12">
        <f t="shared" si="92"/>
        <v>1</v>
      </c>
      <c r="AB296" s="12">
        <f t="shared" si="93"/>
        <v>1</v>
      </c>
      <c r="AD296" s="12">
        <f t="shared" si="94"/>
        <v>-58</v>
      </c>
      <c r="AE296" s="18">
        <f t="shared" si="95"/>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6"/>
        <v>1</v>
      </c>
      <c r="AK296" s="12">
        <f t="shared" si="97"/>
        <v>1</v>
      </c>
      <c r="AL296" s="12">
        <f t="shared" si="98"/>
        <v>1</v>
      </c>
      <c r="AM296" s="12">
        <f t="shared" si="99"/>
        <v>1</v>
      </c>
    </row>
    <row r="297" spans="3:39" ht="12" customHeight="1" x14ac:dyDescent="0.15">
      <c r="C297" s="14">
        <f t="shared" si="100"/>
        <v>-59</v>
      </c>
      <c r="S297" s="12">
        <f t="shared" si="88"/>
        <v>-59</v>
      </c>
      <c r="T297" s="18">
        <f t="shared" si="89"/>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0"/>
        <v>1</v>
      </c>
      <c r="Z297" s="12">
        <f t="shared" si="91"/>
        <v>1</v>
      </c>
      <c r="AA297" s="12">
        <f t="shared" si="92"/>
        <v>1</v>
      </c>
      <c r="AB297" s="12">
        <f t="shared" si="93"/>
        <v>1</v>
      </c>
      <c r="AD297" s="12">
        <f t="shared" si="94"/>
        <v>-59</v>
      </c>
      <c r="AE297" s="18">
        <f t="shared" si="95"/>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6"/>
        <v>1</v>
      </c>
      <c r="AK297" s="12">
        <f t="shared" si="97"/>
        <v>1</v>
      </c>
      <c r="AL297" s="12">
        <f t="shared" si="98"/>
        <v>1</v>
      </c>
      <c r="AM297" s="12">
        <f t="shared" si="99"/>
        <v>1</v>
      </c>
    </row>
    <row r="298" spans="3:39" ht="12" customHeight="1" x14ac:dyDescent="0.15">
      <c r="C298" s="14">
        <f t="shared" si="100"/>
        <v>-60</v>
      </c>
      <c r="S298" s="12">
        <f t="shared" si="88"/>
        <v>-60</v>
      </c>
      <c r="T298" s="18">
        <f t="shared" si="89"/>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0"/>
        <v>1</v>
      </c>
      <c r="Z298" s="12">
        <f t="shared" si="91"/>
        <v>1</v>
      </c>
      <c r="AA298" s="12">
        <f t="shared" si="92"/>
        <v>1</v>
      </c>
      <c r="AB298" s="12">
        <f t="shared" si="93"/>
        <v>1</v>
      </c>
      <c r="AD298" s="12">
        <f t="shared" si="94"/>
        <v>-60</v>
      </c>
      <c r="AE298" s="18">
        <f t="shared" si="95"/>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6"/>
        <v>1</v>
      </c>
      <c r="AK298" s="12">
        <f t="shared" si="97"/>
        <v>1</v>
      </c>
      <c r="AL298" s="12">
        <f t="shared" si="98"/>
        <v>1</v>
      </c>
      <c r="AM298" s="12">
        <f t="shared" si="99"/>
        <v>1</v>
      </c>
    </row>
    <row r="299" spans="3:39" ht="12" customHeight="1" x14ac:dyDescent="0.15">
      <c r="C299" s="14">
        <f t="shared" si="100"/>
        <v>-61</v>
      </c>
      <c r="S299" s="12">
        <f t="shared" si="88"/>
        <v>-61</v>
      </c>
      <c r="T299" s="18">
        <f t="shared" si="89"/>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0"/>
        <v>1</v>
      </c>
      <c r="Z299" s="12">
        <f t="shared" si="91"/>
        <v>1</v>
      </c>
      <c r="AA299" s="12">
        <f t="shared" si="92"/>
        <v>1</v>
      </c>
      <c r="AB299" s="12">
        <f t="shared" si="93"/>
        <v>1</v>
      </c>
      <c r="AD299" s="12">
        <f t="shared" si="94"/>
        <v>-61</v>
      </c>
      <c r="AE299" s="18">
        <f t="shared" si="95"/>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6"/>
        <v>1</v>
      </c>
      <c r="AK299" s="12">
        <f t="shared" si="97"/>
        <v>1</v>
      </c>
      <c r="AL299" s="12">
        <f t="shared" si="98"/>
        <v>1</v>
      </c>
      <c r="AM299" s="12">
        <f t="shared" si="99"/>
        <v>1</v>
      </c>
    </row>
    <row r="300" spans="3:39" ht="12" customHeight="1" x14ac:dyDescent="0.15">
      <c r="C300" s="14">
        <f t="shared" si="100"/>
        <v>-62</v>
      </c>
      <c r="S300" s="12">
        <f t="shared" si="88"/>
        <v>-62</v>
      </c>
      <c r="T300" s="18">
        <f t="shared" si="89"/>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0"/>
        <v>1</v>
      </c>
      <c r="Z300" s="12">
        <f t="shared" si="91"/>
        <v>1</v>
      </c>
      <c r="AA300" s="12">
        <f t="shared" si="92"/>
        <v>1</v>
      </c>
      <c r="AB300" s="12">
        <f t="shared" si="93"/>
        <v>1</v>
      </c>
      <c r="AD300" s="12">
        <f t="shared" si="94"/>
        <v>-62</v>
      </c>
      <c r="AE300" s="18">
        <f t="shared" si="95"/>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6"/>
        <v>1</v>
      </c>
      <c r="AK300" s="12">
        <f t="shared" si="97"/>
        <v>1</v>
      </c>
      <c r="AL300" s="12">
        <f t="shared" si="98"/>
        <v>1</v>
      </c>
      <c r="AM300" s="12">
        <f t="shared" si="99"/>
        <v>1</v>
      </c>
    </row>
    <row r="301" spans="3:39" ht="12" customHeight="1" x14ac:dyDescent="0.15">
      <c r="C301" s="14">
        <f t="shared" si="100"/>
        <v>-63</v>
      </c>
      <c r="S301" s="12">
        <f t="shared" si="88"/>
        <v>-63</v>
      </c>
      <c r="T301" s="18">
        <f t="shared" si="89"/>
        <v>0</v>
      </c>
      <c r="U301" s="12">
        <f>IF(C$4=0,0,IF(SUM(U$7:U300)=2,0,IF(Y301=U$6,IF(Y301=Y302,IF((Y300-Y301)&lt;=(Y303-Y302),2,0),IF(Y301=Y300,IF((Y299-Y300)&gt;(Y302-Y301),2,0),2)),0)))</f>
        <v>0</v>
      </c>
      <c r="V301" s="12">
        <f>IF(C$4=0,0,IF(SUM(V$7:V300)=1,0,IF(Z301=V$6,IF(Z301=Z302,IF((Z300-Z301)&lt;=(Z303-Z302),1,0),IF(Z301=Z300,IF((Z299-Z300)&gt;(Z302-Z301),1,0),1)),0)))</f>
        <v>0</v>
      </c>
      <c r="W301" s="12">
        <f>IF(C$4=0,0,IF(SUM(W$7:W300)=2,0,IF(AA301=W$6,IF(AA301=AA302,IF((AA300-AA301)&lt;=(AA303-AA302),2,0),IF(AA301=AA300,IF((AA299-AA300)&gt;(AA302-AA301),2,0),2)),0)))</f>
        <v>0</v>
      </c>
      <c r="X301" s="12">
        <f>IF(C$4=0,0,IF(SUM(X$7:X300)=2,0,IF(AB301=X$6,IF(AB301=AB302,IF((AB300-AB301)&lt;=(AB303-AB302),2,0),IF(AB301=AB300,IF((AB299-AB300)&gt;(AB302-AB301),2,0),2)),0)))</f>
        <v>0</v>
      </c>
      <c r="Y301" s="12">
        <f t="shared" si="90"/>
        <v>1</v>
      </c>
      <c r="Z301" s="12">
        <f t="shared" si="91"/>
        <v>1</v>
      </c>
      <c r="AA301" s="12">
        <f t="shared" si="92"/>
        <v>1</v>
      </c>
      <c r="AB301" s="12">
        <f t="shared" si="93"/>
        <v>1</v>
      </c>
      <c r="AD301" s="12">
        <f t="shared" si="94"/>
        <v>-63</v>
      </c>
      <c r="AE301" s="18">
        <f t="shared" si="95"/>
        <v>0</v>
      </c>
      <c r="AF301" s="12">
        <f>IF(S$4=0,0,IF(SUM(AF$7:AF300)=2,0,IF(AJ301=AF$6,IF(AJ301=AJ302,IF((AJ300-AJ301)&lt;=(AJ303-AJ302),2,0),IF(AJ301=AJ300,IF((AJ299-AJ300)&gt;(AJ302-AJ301),2,0),2)),0)))</f>
        <v>0</v>
      </c>
      <c r="AG301" s="12">
        <f>IF(C$4=0,0,IF(SUM(AG$7:AG300)=1,0,IF(AK301=AG$6,IF(AK301=AK302,IF((AK300-AK301)&lt;=(AK303-AK302),1,0),IF(AK301=AK300,IF((AK299-AK300)&gt;(AK302-AK301),1,0),1)),0)))</f>
        <v>0</v>
      </c>
      <c r="AH301" s="12">
        <f>IF(C$4=0,0,IF(SUM(AH$7:AH300)=2,0,IF(AL301=AH$6,IF(AL301=AL302,IF((AL300-AL301)&lt;=(AL303-AL302),2,0),IF(AL301=AL300,IF((AL299-AL300)&gt;(AL302-AL301),2,0),2)),0)))</f>
        <v>0</v>
      </c>
      <c r="AI301" s="12">
        <f>IF(S$4=0,0,IF(SUM(AI$7:AI300)=2,0,IF(AM301=AI$6,IF(AM301=AM302,IF((AM300-AM301)&lt;=(AM303-AM302),2,0),IF(AM301=AM300,IF((AM299-AM300)&gt;(AM302-AM301),2,0),2)),0)))</f>
        <v>0</v>
      </c>
      <c r="AJ301" s="12">
        <f t="shared" si="96"/>
        <v>1</v>
      </c>
      <c r="AK301" s="12">
        <f t="shared" si="97"/>
        <v>1</v>
      </c>
      <c r="AL301" s="12">
        <f t="shared" si="98"/>
        <v>1</v>
      </c>
      <c r="AM301" s="12">
        <f t="shared" si="99"/>
        <v>1</v>
      </c>
    </row>
  </sheetData>
  <sheetProtection selectLockedCells="1"/>
  <mergeCells count="5">
    <mergeCell ref="C1:N1"/>
    <mergeCell ref="C2:N2"/>
    <mergeCell ref="AQ33:BB33"/>
    <mergeCell ref="AQ35:BB35"/>
    <mergeCell ref="AQ37:BB37"/>
  </mergeCells>
  <conditionalFormatting sqref="AT10:AV15 AZ10:BB15">
    <cfRule type="cellIs" dxfId="337" priority="50" stopIfTrue="1" operator="lessThanOrEqual">
      <formula>0</formula>
    </cfRule>
  </conditionalFormatting>
  <conditionalFormatting sqref="AT18:AV22">
    <cfRule type="cellIs" dxfId="336" priority="51" stopIfTrue="1" operator="lessThanOrEqual">
      <formula>0</formula>
    </cfRule>
  </conditionalFormatting>
  <conditionalFormatting sqref="AW18:AZ22">
    <cfRule type="cellIs" dxfId="335" priority="52" stopIfTrue="1" operator="lessThanOrEqual">
      <formula>0</formula>
    </cfRule>
  </conditionalFormatting>
  <conditionalFormatting sqref="K8:K65533">
    <cfRule type="expression" dxfId="334" priority="53" stopIfTrue="1">
      <formula>OR($C8&lt;0,AND($C8=$Y8,$B8=$Y8))</formula>
    </cfRule>
    <cfRule type="expression" dxfId="333" priority="54" stopIfTrue="1">
      <formula>SUM($U8:$X8)&gt;0</formula>
    </cfRule>
    <cfRule type="expression" dxfId="332" priority="55" stopIfTrue="1">
      <formula>$D8=0</formula>
    </cfRule>
  </conditionalFormatting>
  <conditionalFormatting sqref="L8:M65533">
    <cfRule type="expression" dxfId="331" priority="56" stopIfTrue="1">
      <formula>SUM($U8:$X8)&gt;1</formula>
    </cfRule>
  </conditionalFormatting>
  <conditionalFormatting sqref="B8:B65536">
    <cfRule type="expression" dxfId="330" priority="60" stopIfTrue="1">
      <formula>$B8&gt;0</formula>
    </cfRule>
    <cfRule type="cellIs" dxfId="329" priority="61" stopIfTrue="1" operator="equal">
      <formula>0</formula>
    </cfRule>
  </conditionalFormatting>
  <conditionalFormatting sqref="K65535:K65536">
    <cfRule type="expression" dxfId="328" priority="62" stopIfTrue="1">
      <formula>OR($C65535&lt;0,AND($C65535=$Y65535,$B65535=$Y65535))</formula>
    </cfRule>
    <cfRule type="expression" dxfId="327" priority="63" stopIfTrue="1">
      <formula>SUM($U65535:$X65537)&gt;0</formula>
    </cfRule>
    <cfRule type="expression" dxfId="326" priority="64" stopIfTrue="1">
      <formula>$D65535=0</formula>
    </cfRule>
  </conditionalFormatting>
  <conditionalFormatting sqref="K65534">
    <cfRule type="expression" dxfId="325" priority="65" stopIfTrue="1">
      <formula>OR($C65534&lt;0,AND($C65534=$Y65534,$B65534=$Y65534))</formula>
    </cfRule>
    <cfRule type="expression" dxfId="324" priority="66" stopIfTrue="1">
      <formula>SUM($U65534:$X65536)&gt;0</formula>
    </cfRule>
    <cfRule type="expression" dxfId="323" priority="67" stopIfTrue="1">
      <formula>$D65534=0</formula>
    </cfRule>
  </conditionalFormatting>
  <conditionalFormatting sqref="L65535:M65536">
    <cfRule type="expression" dxfId="322" priority="68" stopIfTrue="1">
      <formula>OR($C65535&lt;0,AND($C65535=$Y65535,$B65535=$Y65535))</formula>
    </cfRule>
    <cfRule type="expression" dxfId="321" priority="69" stopIfTrue="1">
      <formula>SUM($U65535:$X65537)&gt;1</formula>
    </cfRule>
  </conditionalFormatting>
  <conditionalFormatting sqref="L65534:M65534">
    <cfRule type="expression" dxfId="320" priority="70" stopIfTrue="1">
      <formula>OR($C65534&lt;0,AND($C65534=$Y65534,$B65534=$Y65534))</formula>
    </cfRule>
    <cfRule type="expression" dxfId="319" priority="71" stopIfTrue="1">
      <formula>SUM($U65534:$X65536)&gt;1</formula>
    </cfRule>
  </conditionalFormatting>
  <conditionalFormatting sqref="N8:P65536">
    <cfRule type="expression" dxfId="318" priority="72" stopIfTrue="1">
      <formula>OR($O8="Plus",$O8="Basis",$O8="Breedte")</formula>
    </cfRule>
  </conditionalFormatting>
  <conditionalFormatting sqref="A8:A272">
    <cfRule type="expression" dxfId="317" priority="47" stopIfTrue="1">
      <formula>OR($C8&lt;0,AND($C8=$AJ8,$A8=$AJ8))</formula>
    </cfRule>
    <cfRule type="expression" dxfId="316" priority="48" stopIfTrue="1">
      <formula>$A8&gt;0</formula>
    </cfRule>
    <cfRule type="cellIs" dxfId="315" priority="49" stopIfTrue="1" operator="equal">
      <formula>0</formula>
    </cfRule>
  </conditionalFormatting>
  <conditionalFormatting sqref="G8:H65536 C8:C65536">
    <cfRule type="expression" dxfId="314" priority="59" stopIfTrue="1">
      <formula>$B8&gt;0</formula>
    </cfRule>
  </conditionalFormatting>
  <conditionalFormatting sqref="I8:J65536">
    <cfRule type="expression" dxfId="313" priority="58" stopIfTrue="1">
      <formula>$A8&gt;0</formula>
    </cfRule>
  </conditionalFormatting>
  <conditionalFormatting sqref="AR25">
    <cfRule type="cellIs" dxfId="312" priority="45" operator="equal">
      <formula>0</formula>
    </cfRule>
  </conditionalFormatting>
  <conditionalFormatting sqref="AR27">
    <cfRule type="cellIs" dxfId="311" priority="44" operator="equal">
      <formula>0</formula>
    </cfRule>
  </conditionalFormatting>
  <conditionalFormatting sqref="AR29">
    <cfRule type="cellIs" dxfId="310" priority="43" operator="equal">
      <formula>0</formula>
    </cfRule>
  </conditionalFormatting>
  <conditionalFormatting sqref="AQ26">
    <cfRule type="containsErrors" dxfId="309" priority="73">
      <formula>ISERROR(AQ26)</formula>
    </cfRule>
  </conditionalFormatting>
  <conditionalFormatting sqref="AQ28">
    <cfRule type="containsErrors" dxfId="308" priority="42">
      <formula>ISERROR(AQ28)</formula>
    </cfRule>
  </conditionalFormatting>
  <conditionalFormatting sqref="AQ30">
    <cfRule type="containsErrors" dxfId="307" priority="41">
      <formula>ISERROR(AQ30)</formula>
    </cfRule>
  </conditionalFormatting>
  <conditionalFormatting sqref="AR25">
    <cfRule type="cellIs" dxfId="306" priority="40" operator="equal">
      <formula>0</formula>
    </cfRule>
  </conditionalFormatting>
  <conditionalFormatting sqref="AR27">
    <cfRule type="cellIs" dxfId="305" priority="39" operator="equal">
      <formula>0</formula>
    </cfRule>
  </conditionalFormatting>
  <conditionalFormatting sqref="AR29">
    <cfRule type="cellIs" dxfId="304" priority="38" operator="equal">
      <formula>0</formula>
    </cfRule>
  </conditionalFormatting>
  <conditionalFormatting sqref="AQ26">
    <cfRule type="containsErrors" dxfId="303" priority="37">
      <formula>ISERROR(AQ26)</formula>
    </cfRule>
  </conditionalFormatting>
  <conditionalFormatting sqref="AQ28">
    <cfRule type="containsErrors" dxfId="302" priority="36">
      <formula>ISERROR(AQ28)</formula>
    </cfRule>
  </conditionalFormatting>
  <conditionalFormatting sqref="AQ30">
    <cfRule type="containsErrors" dxfId="301" priority="35">
      <formula>ISERROR(AQ30)</formula>
    </cfRule>
  </conditionalFormatting>
  <conditionalFormatting sqref="AR25">
    <cfRule type="cellIs" dxfId="300" priority="34" operator="equal">
      <formula>0</formula>
    </cfRule>
  </conditionalFormatting>
  <conditionalFormatting sqref="AR27">
    <cfRule type="cellIs" dxfId="299" priority="33" operator="equal">
      <formula>0</formula>
    </cfRule>
  </conditionalFormatting>
  <conditionalFormatting sqref="AR29">
    <cfRule type="cellIs" dxfId="298" priority="32" operator="equal">
      <formula>0</formula>
    </cfRule>
  </conditionalFormatting>
  <conditionalFormatting sqref="AQ26">
    <cfRule type="containsErrors" dxfId="297" priority="31">
      <formula>ISERROR(AQ26)</formula>
    </cfRule>
  </conditionalFormatting>
  <conditionalFormatting sqref="AQ28">
    <cfRule type="containsErrors" dxfId="296" priority="30">
      <formula>ISERROR(AQ28)</formula>
    </cfRule>
  </conditionalFormatting>
  <conditionalFormatting sqref="AQ30">
    <cfRule type="containsErrors" dxfId="295" priority="29">
      <formula>ISERROR(AQ30)</formula>
    </cfRule>
  </conditionalFormatting>
  <conditionalFormatting sqref="AR25">
    <cfRule type="cellIs" dxfId="294" priority="28" operator="equal">
      <formula>0</formula>
    </cfRule>
  </conditionalFormatting>
  <conditionalFormatting sqref="AR27">
    <cfRule type="cellIs" dxfId="293" priority="27" operator="equal">
      <formula>0</formula>
    </cfRule>
  </conditionalFormatting>
  <conditionalFormatting sqref="AR29">
    <cfRule type="cellIs" dxfId="292" priority="26" operator="equal">
      <formula>0</formula>
    </cfRule>
  </conditionalFormatting>
  <conditionalFormatting sqref="AQ26">
    <cfRule type="containsErrors" dxfId="291" priority="25">
      <formula>ISERROR(AQ26)</formula>
    </cfRule>
  </conditionalFormatting>
  <conditionalFormatting sqref="AQ28">
    <cfRule type="containsErrors" dxfId="290" priority="24">
      <formula>ISERROR(AQ28)</formula>
    </cfRule>
  </conditionalFormatting>
  <conditionalFormatting sqref="AQ30">
    <cfRule type="containsErrors" dxfId="289" priority="23">
      <formula>ISERROR(AQ30)</formula>
    </cfRule>
  </conditionalFormatting>
  <conditionalFormatting sqref="AR25">
    <cfRule type="cellIs" dxfId="288" priority="22" operator="equal">
      <formula>0</formula>
    </cfRule>
  </conditionalFormatting>
  <conditionalFormatting sqref="AR27">
    <cfRule type="cellIs" dxfId="287" priority="21" operator="equal">
      <formula>0</formula>
    </cfRule>
  </conditionalFormatting>
  <conditionalFormatting sqref="AR29">
    <cfRule type="cellIs" dxfId="286" priority="20" operator="equal">
      <formula>0</formula>
    </cfRule>
  </conditionalFormatting>
  <conditionalFormatting sqref="AQ26">
    <cfRule type="containsErrors" dxfId="285" priority="19">
      <formula>ISERROR(AQ26)</formula>
    </cfRule>
  </conditionalFormatting>
  <conditionalFormatting sqref="AQ28">
    <cfRule type="containsErrors" dxfId="284" priority="18">
      <formula>ISERROR(AQ28)</formula>
    </cfRule>
  </conditionalFormatting>
  <conditionalFormatting sqref="AQ30">
    <cfRule type="containsErrors" dxfId="283" priority="17">
      <formula>ISERROR(AQ30)</formula>
    </cfRule>
  </conditionalFormatting>
  <conditionalFormatting sqref="AR25">
    <cfRule type="cellIs" dxfId="282" priority="16" operator="equal">
      <formula>0</formula>
    </cfRule>
  </conditionalFormatting>
  <conditionalFormatting sqref="AR27">
    <cfRule type="cellIs" dxfId="281" priority="15" operator="equal">
      <formula>0</formula>
    </cfRule>
  </conditionalFormatting>
  <conditionalFormatting sqref="AR29">
    <cfRule type="cellIs" dxfId="280" priority="14" operator="equal">
      <formula>0</formula>
    </cfRule>
  </conditionalFormatting>
  <conditionalFormatting sqref="AQ26">
    <cfRule type="containsErrors" dxfId="279" priority="13">
      <formula>ISERROR(AQ26)</formula>
    </cfRule>
  </conditionalFormatting>
  <conditionalFormatting sqref="AQ28">
    <cfRule type="containsErrors" dxfId="278" priority="12">
      <formula>ISERROR(AQ28)</formula>
    </cfRule>
  </conditionalFormatting>
  <conditionalFormatting sqref="AQ30">
    <cfRule type="containsErrors" dxfId="277" priority="11">
      <formula>ISERROR(AQ30)</formula>
    </cfRule>
  </conditionalFormatting>
  <conditionalFormatting sqref="F8:F201">
    <cfRule type="expression" dxfId="276" priority="57">
      <formula>$D8=0</formula>
    </cfRule>
  </conditionalFormatting>
  <conditionalFormatting sqref="AT10:AV15 AZ10:BB15">
    <cfRule type="cellIs" dxfId="275" priority="10" stopIfTrue="1" operator="lessThanOrEqual">
      <formula>0</formula>
    </cfRule>
  </conditionalFormatting>
  <conditionalFormatting sqref="AT18:AV22 AT26:AV30">
    <cfRule type="cellIs" dxfId="274" priority="9" stopIfTrue="1" operator="lessThanOrEqual">
      <formula>0</formula>
    </cfRule>
  </conditionalFormatting>
  <conditionalFormatting sqref="AY26:BB30 AY18:BB22">
    <cfRule type="cellIs" dxfId="273" priority="8" stopIfTrue="1" operator="lessThanOrEqual">
      <formula>0</formula>
    </cfRule>
  </conditionalFormatting>
  <conditionalFormatting sqref="AR32 AR34 AR36">
    <cfRule type="cellIs" dxfId="272" priority="7" operator="equal">
      <formula>0</formula>
    </cfRule>
  </conditionalFormatting>
  <conditionalFormatting sqref="AQ33 AQ35 AQ37">
    <cfRule type="containsErrors" dxfId="271" priority="6">
      <formula>ISERROR(AQ33)</formula>
    </cfRule>
  </conditionalFormatting>
  <conditionalFormatting sqref="A8:P8 A9:C25 E9:P25 G9:G251 A26:P36 A37:C58 E37:P58 A59:P65536">
    <cfRule type="expression" dxfId="270" priority="46" stopIfTrue="1">
      <formula>OR($C8&lt;0,AND($C8=$Y8,$B8=$Y8))</formula>
    </cfRule>
  </conditionalFormatting>
  <conditionalFormatting sqref="AW15:AY15">
    <cfRule type="cellIs" dxfId="269" priority="5" stopIfTrue="1" operator="lessThanOrEqual">
      <formula>0</formula>
    </cfRule>
  </conditionalFormatting>
  <conditionalFormatting sqref="AW15:AY15">
    <cfRule type="cellIs" dxfId="268" priority="4" stopIfTrue="1" operator="lessThanOrEqual">
      <formula>0</formula>
    </cfRule>
  </conditionalFormatting>
  <conditionalFormatting sqref="D9:D25">
    <cfRule type="expression" dxfId="267" priority="3" stopIfTrue="1">
      <formula>OR($C9&lt;0,AND($C9=$Y9,$B9=$Y9))</formula>
    </cfRule>
  </conditionalFormatting>
  <conditionalFormatting sqref="D37:D56">
    <cfRule type="expression" dxfId="266" priority="2" stopIfTrue="1">
      <formula>OR($C37&lt;-30,AND($C37=$Y37,$B37=$Y37))</formula>
    </cfRule>
  </conditionalFormatting>
  <conditionalFormatting sqref="D57:D58">
    <cfRule type="expression" dxfId="265" priority="1" stopIfTrue="1">
      <formula>OR($C57&lt;0,AND($C57=$Y57,$B57=$Y57))</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1"/>
  <sheetViews>
    <sheetView tabSelected="1" zoomScaleNormal="100" workbookViewId="0">
      <pane xSplit="5" ySplit="7" topLeftCell="F8" activePane="bottomRight" state="frozen"/>
      <selection pane="topRight" activeCell="F1" sqref="F1"/>
      <selection pane="bottomLeft" activeCell="A8" sqref="A8"/>
      <selection pane="bottomRight" activeCell="E29" sqref="E2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2" t="s">
        <v>84</v>
      </c>
      <c r="D1" s="273"/>
      <c r="E1" s="273"/>
      <c r="F1" s="273"/>
      <c r="G1" s="273"/>
      <c r="H1" s="273"/>
      <c r="I1" s="273"/>
      <c r="J1" s="273"/>
      <c r="K1" s="273"/>
      <c r="L1" s="273"/>
      <c r="M1" s="273"/>
      <c r="N1" s="274"/>
      <c r="O1" s="16"/>
      <c r="P1" s="7"/>
      <c r="Q1" s="57" t="s">
        <v>21</v>
      </c>
    </row>
    <row r="2" spans="1:54" ht="18" customHeight="1" x14ac:dyDescent="0.2">
      <c r="B2" s="8" t="s">
        <v>3</v>
      </c>
      <c r="C2" s="272" t="s">
        <v>87</v>
      </c>
      <c r="D2" s="273"/>
      <c r="E2" s="273"/>
      <c r="F2" s="273"/>
      <c r="G2" s="273"/>
      <c r="H2" s="273"/>
      <c r="I2" s="273"/>
      <c r="J2" s="273"/>
      <c r="K2" s="273"/>
      <c r="L2" s="273"/>
      <c r="M2" s="273"/>
      <c r="N2" s="27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7">
        <v>236</v>
      </c>
      <c r="D5" s="13"/>
      <c r="E5" s="13"/>
      <c r="F5" s="13"/>
      <c r="G5" s="16"/>
      <c r="H5" s="7"/>
      <c r="I5" s="41"/>
      <c r="J5" s="42"/>
      <c r="K5" s="7"/>
      <c r="L5" s="6"/>
      <c r="M5" s="7"/>
      <c r="N5" s="7"/>
      <c r="O5" s="16"/>
      <c r="P5" s="7"/>
      <c r="U5" s="12">
        <f>COUNTIF(G:G,"V")</f>
        <v>0</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86</v>
      </c>
    </row>
    <row r="8" spans="1:54" ht="12" customHeight="1" thickTop="1" x14ac:dyDescent="0.15">
      <c r="A8" s="5">
        <f t="shared" ref="A8:A71" si="0">IF(I8="A",25,IF(I8="B",25,IF(I8="C",25,IF(I8="D",15,IF(I8="E",10,0)))))</f>
        <v>0</v>
      </c>
      <c r="B8" s="5">
        <f t="shared" ref="B8:B71" si="1">IF(G8="I",20,IF(G8="II",20,IF(G8="III",20,IF(G8="IV",20,IF(G8="V",20,0)))))</f>
        <v>0</v>
      </c>
      <c r="C8" s="14">
        <f>C5</f>
        <v>236</v>
      </c>
      <c r="F8" s="253">
        <f>VLOOKUP(C8,Blad1!$A:$H,8,0)</f>
        <v>230</v>
      </c>
      <c r="G8" s="65" t="str">
        <f>IF(C8=199,"I",IF(C8=185,"II",IF(C8=172,"III",IF(C8=158,"IV",IF(C8=0,"V","")))))</f>
        <v/>
      </c>
      <c r="H8" s="4" t="str">
        <f>IF(G8="I",$K8,IF(G8="II",$K8-SUM(H7:H$8),IF(G8="III",$K8-SUM(H7:H$8),IF(G8="IV",$K8-SUM(H7:H$8),IF(G8="V",1-SUM(H7:H$8)," ")))))</f>
        <v xml:space="preserve"> </v>
      </c>
      <c r="I8" s="66" t="str">
        <f>IF(C8=43,"A",IF(C8=34,"B",IF(C8=24,"C",IF(C8=16,"D",IF(C8=-20,"E","")))))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236</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236</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235</v>
      </c>
      <c r="E9" s="56"/>
      <c r="F9" s="253">
        <f>VLOOKUP(C9,Blad1!$A:$H,8,0)</f>
        <v>230</v>
      </c>
      <c r="G9" s="65" t="str">
        <f t="shared" ref="G9:G72" si="17">IF(C9=199,"I",IF(C9=185,"II",IF(C9=172,"III",IF(C9=158,"IV",IF(C9=0,"V","")))))</f>
        <v/>
      </c>
      <c r="H9" s="4" t="str">
        <f>IF(G9="I",$K9,IF(G9="II",$K9-SUM(H8:H$8),IF(G9="III",$K9-SUM(H8:H$8),IF(G9="IV",$K9-SUM(H8:H$8),IF(G9="V",1-SUM(H8:H$8)," ")))))</f>
        <v xml:space="preserve"> </v>
      </c>
      <c r="I9" s="66" t="str">
        <f t="shared" ref="I9:I72" si="18">IF(C9=43,"A",IF(C9=34,"B",IF(C9=24,"C",IF(C9=16,"D",IF(C9=-20,"E","")))))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235</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235</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234</v>
      </c>
      <c r="E10" s="56"/>
      <c r="F10" s="253">
        <f>VLOOKUP(C10,Blad1!$A:$H,8,0)</f>
        <v>230</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230</v>
      </c>
      <c r="S10" s="12">
        <f t="shared" si="4"/>
        <v>234</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234</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199</v>
      </c>
      <c r="AT10" s="114">
        <f>AU10*AT$14</f>
        <v>0</v>
      </c>
      <c r="AU10" s="115">
        <f>AV10</f>
        <v>0</v>
      </c>
      <c r="AV10" s="118">
        <f>IF($U3=0,0,VLOOKUP("I",$G:$S,5,FALSE))</f>
        <v>0</v>
      </c>
    </row>
    <row r="11" spans="1:54" ht="12" customHeight="1" x14ac:dyDescent="0.15">
      <c r="A11" s="5">
        <f t="shared" si="0"/>
        <v>0</v>
      </c>
      <c r="B11" s="5">
        <f t="shared" si="1"/>
        <v>0</v>
      </c>
      <c r="C11" s="14">
        <f t="shared" si="16"/>
        <v>233</v>
      </c>
      <c r="E11" s="56"/>
      <c r="F11" s="253">
        <f>VLOOKUP(C11,Blad1!$A:$H,8,0)</f>
        <v>230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230</v>
      </c>
      <c r="S11" s="12">
        <f t="shared" si="4"/>
        <v>233</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233</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158</v>
      </c>
      <c r="AT11" s="114">
        <f>AU11*AT$14</f>
        <v>0</v>
      </c>
      <c r="AU11" s="115">
        <f>AV11-AV10</f>
        <v>0</v>
      </c>
      <c r="AV11" s="118">
        <f>IF($U4=0,0,VLOOKUP("IV",$G:$S,5,FALSE))</f>
        <v>0</v>
      </c>
    </row>
    <row r="12" spans="1:54" ht="12" customHeight="1" x14ac:dyDescent="0.15">
      <c r="A12" s="5">
        <f t="shared" si="0"/>
        <v>0</v>
      </c>
      <c r="B12" s="5">
        <f t="shared" si="1"/>
        <v>0</v>
      </c>
      <c r="C12" s="14">
        <f t="shared" si="16"/>
        <v>232</v>
      </c>
      <c r="E12" s="56"/>
      <c r="F12" s="253">
        <f>VLOOKUP(C12,Blad1!$A:$H,8,0)</f>
        <v>230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230</v>
      </c>
      <c r="S12" s="12">
        <f t="shared" si="4"/>
        <v>232</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232</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231</v>
      </c>
      <c r="E13" s="56"/>
      <c r="F13" s="253">
        <f>VLOOKUP(C13,Blad1!$A:$H,8,0)</f>
        <v>230</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230</v>
      </c>
      <c r="S13" s="12">
        <f t="shared" si="4"/>
        <v>231</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231</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230</v>
      </c>
      <c r="E14" s="56"/>
      <c r="F14" s="253">
        <f>VLOOKUP(C14,Blad1!$A:$H,8,0)</f>
        <v>230</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230</v>
      </c>
      <c r="S14" s="12">
        <f t="shared" si="4"/>
        <v>230</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230</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229</v>
      </c>
      <c r="F15" s="253">
        <f>VLOOKUP(C15,Blad1!$A:$H,8,0)</f>
        <v>230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230</v>
      </c>
      <c r="S15" s="12">
        <f t="shared" si="4"/>
        <v>229</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229</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228</v>
      </c>
      <c r="E16" s="56"/>
      <c r="F16" s="253">
        <f>VLOOKUP(C16,Blad1!$A:$H,8,0)</f>
        <v>230</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230</v>
      </c>
      <c r="S16" s="12">
        <f t="shared" si="4"/>
        <v>228</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228</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47"/>
      <c r="AY16" s="28" t="s">
        <v>9</v>
      </c>
      <c r="AZ16" s="28"/>
      <c r="BA16" s="28"/>
      <c r="BB16" s="29"/>
    </row>
    <row r="17" spans="1:55" ht="12" customHeight="1" thickTop="1" x14ac:dyDescent="0.15">
      <c r="A17" s="5">
        <f t="shared" si="0"/>
        <v>0</v>
      </c>
      <c r="B17" s="5">
        <f t="shared" si="1"/>
        <v>0</v>
      </c>
      <c r="C17" s="14">
        <f t="shared" si="16"/>
        <v>227</v>
      </c>
      <c r="F17" s="253">
        <f>VLOOKUP(C17,Blad1!$A:$H,8,0)</f>
        <v>230</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230</v>
      </c>
      <c r="S17" s="12">
        <f t="shared" si="4"/>
        <v>227</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227</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226</v>
      </c>
      <c r="E18" s="56"/>
      <c r="F18" s="253">
        <f>VLOOKUP(C18,Blad1!$A:$H,8,0)</f>
        <v>230</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230</v>
      </c>
      <c r="S18" s="12">
        <f t="shared" si="4"/>
        <v>226</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226</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225</v>
      </c>
      <c r="F19" s="253">
        <f>VLOOKUP(C19,Blad1!$A:$H,8,0)</f>
        <v>229</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229</v>
      </c>
      <c r="S19" s="12">
        <f t="shared" si="4"/>
        <v>225</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225</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224</v>
      </c>
      <c r="F20" s="253">
        <f>VLOOKUP(C20,Blad1!$A:$H,8,0)</f>
        <v>229</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229</v>
      </c>
      <c r="S20" s="12">
        <f t="shared" si="4"/>
        <v>224</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224</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223</v>
      </c>
      <c r="E21" s="56"/>
      <c r="F21" s="253">
        <f>VLOOKUP(C21,Blad1!$A:$H,8,0)</f>
        <v>228</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228</v>
      </c>
      <c r="S21" s="12">
        <f t="shared" si="4"/>
        <v>223</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223</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222</v>
      </c>
      <c r="E22" s="56"/>
      <c r="F22" s="253">
        <f>VLOOKUP(C22,Blad1!$A:$H,8,0)</f>
        <v>227</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227</v>
      </c>
      <c r="S22" s="12">
        <f t="shared" si="4"/>
        <v>222</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222</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221</v>
      </c>
      <c r="E23" s="56"/>
      <c r="F23" s="253">
        <f>VLOOKUP(C23,Blad1!$A:$H,8,0)</f>
        <v>227</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227</v>
      </c>
      <c r="S23" s="12">
        <f t="shared" si="4"/>
        <v>221</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221</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220</v>
      </c>
      <c r="F24" s="253">
        <f>VLOOKUP(C24,Blad1!$A:$H,8,0)</f>
        <v>226</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226</v>
      </c>
      <c r="S24" s="12">
        <f t="shared" si="4"/>
        <v>220</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220</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219</v>
      </c>
      <c r="E25" s="56"/>
      <c r="F25" s="253">
        <f>VLOOKUP(C25,Blad1!$A:$H,8,0)</f>
        <v>225</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225</v>
      </c>
      <c r="S25" s="12">
        <f t="shared" si="4"/>
        <v>219</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219</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218</v>
      </c>
      <c r="F26" s="253">
        <f>VLOOKUP(C26,Blad1!$A:$H,8,0)</f>
        <v>225</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225</v>
      </c>
      <c r="S26" s="12">
        <f t="shared" si="4"/>
        <v>218</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218</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217</v>
      </c>
      <c r="F27" s="253">
        <f>VLOOKUP(C27,Blad1!$A:$H,8,0)</f>
        <v>224</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224</v>
      </c>
      <c r="S27" s="12">
        <f t="shared" si="4"/>
        <v>217</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217</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216</v>
      </c>
      <c r="F28" s="253">
        <f>VLOOKUP(C28,Blad1!$A:$H,8,0)</f>
        <v>224</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224</v>
      </c>
      <c r="S28" s="12">
        <f t="shared" si="4"/>
        <v>216</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216</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215</v>
      </c>
      <c r="F29" s="253">
        <f>VLOOKUP(C29,Blad1!$A:$H,8,0)</f>
        <v>223</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223</v>
      </c>
      <c r="S29" s="12">
        <f t="shared" si="4"/>
        <v>215</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215</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214</v>
      </c>
      <c r="E30" s="56"/>
      <c r="F30" s="253">
        <f>VLOOKUP(C30,Blad1!$A:$H,8,0)</f>
        <v>222</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222</v>
      </c>
      <c r="S30" s="12">
        <f t="shared" si="4"/>
        <v>214</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214</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213</v>
      </c>
      <c r="F31" s="253">
        <f>VLOOKUP(C31,Blad1!$A:$H,8,0)</f>
        <v>222</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222</v>
      </c>
      <c r="S31" s="12">
        <f t="shared" si="4"/>
        <v>213</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213</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212</v>
      </c>
      <c r="F32" s="253">
        <f>VLOOKUP(C32,Blad1!$A:$H,8,0)</f>
        <v>221</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221</v>
      </c>
      <c r="S32" s="12">
        <f t="shared" si="4"/>
        <v>212</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212</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211</v>
      </c>
      <c r="F33" s="253">
        <f>VLOOKUP(C33,Blad1!$A:$H,8,0)</f>
        <v>220</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220</v>
      </c>
      <c r="S33" s="12">
        <f t="shared" si="4"/>
        <v>211</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211</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5" t="e">
        <f>VLOOKUP(AQ32,L8:Q275,6,FALSE)</f>
        <v>#N/A</v>
      </c>
      <c r="AR33" s="276"/>
      <c r="AS33" s="276"/>
      <c r="AT33" s="276"/>
      <c r="AU33" s="276"/>
      <c r="AV33" s="276"/>
      <c r="AW33" s="276"/>
      <c r="AX33" s="276"/>
      <c r="AY33" s="276"/>
      <c r="AZ33" s="276"/>
      <c r="BA33" s="276"/>
      <c r="BB33" s="277"/>
    </row>
    <row r="34" spans="1:54" ht="12" customHeight="1" x14ac:dyDescent="0.15">
      <c r="A34" s="5">
        <f t="shared" si="0"/>
        <v>0</v>
      </c>
      <c r="B34" s="5">
        <f t="shared" si="1"/>
        <v>0</v>
      </c>
      <c r="C34" s="14">
        <f t="shared" si="16"/>
        <v>210</v>
      </c>
      <c r="F34" s="253">
        <f>VLOOKUP(C34,Blad1!$A:$H,8,0)</f>
        <v>220</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220</v>
      </c>
      <c r="S34" s="12">
        <f t="shared" si="4"/>
        <v>210</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210</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209</v>
      </c>
      <c r="F35" s="253">
        <f>VLOOKUP(C35,Blad1!$A:$H,8,0)</f>
        <v>219</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219</v>
      </c>
      <c r="S35" s="12">
        <f t="shared" si="4"/>
        <v>209</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209</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8" t="e">
        <f>VLOOKUP(AQ34,L8:Q275,6,FALSE)</f>
        <v>#N/A</v>
      </c>
      <c r="AR35" s="279"/>
      <c r="AS35" s="279"/>
      <c r="AT35" s="279"/>
      <c r="AU35" s="279"/>
      <c r="AV35" s="279"/>
      <c r="AW35" s="279"/>
      <c r="AX35" s="279"/>
      <c r="AY35" s="279"/>
      <c r="AZ35" s="279"/>
      <c r="BA35" s="279"/>
      <c r="BB35" s="280"/>
    </row>
    <row r="36" spans="1:54" ht="12" customHeight="1" x14ac:dyDescent="0.15">
      <c r="A36" s="5">
        <f t="shared" si="0"/>
        <v>0</v>
      </c>
      <c r="B36" s="5">
        <f t="shared" si="1"/>
        <v>0</v>
      </c>
      <c r="C36" s="14">
        <f t="shared" si="16"/>
        <v>208</v>
      </c>
      <c r="F36" s="253">
        <f>VLOOKUP(C36,Blad1!$A:$H,8,0)</f>
        <v>219</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219</v>
      </c>
      <c r="S36" s="12">
        <f t="shared" si="4"/>
        <v>208</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208</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207</v>
      </c>
      <c r="F37" s="253">
        <f>VLOOKUP(C37,Blad1!$A:$H,8,0)</f>
        <v>218</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218</v>
      </c>
      <c r="S37" s="12">
        <f t="shared" si="4"/>
        <v>207</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207</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9" t="e">
        <f>VLOOKUP(AQ36,L8:T275,6,FALSE)</f>
        <v>#N/A</v>
      </c>
      <c r="AR37" s="270"/>
      <c r="AS37" s="270"/>
      <c r="AT37" s="270"/>
      <c r="AU37" s="270"/>
      <c r="AV37" s="270"/>
      <c r="AW37" s="270"/>
      <c r="AX37" s="270"/>
      <c r="AY37" s="270"/>
      <c r="AZ37" s="270"/>
      <c r="BA37" s="270"/>
      <c r="BB37" s="271"/>
    </row>
    <row r="38" spans="1:54" ht="12" customHeight="1" thickTop="1" x14ac:dyDescent="0.15">
      <c r="A38" s="5">
        <f t="shared" si="0"/>
        <v>0</v>
      </c>
      <c r="B38" s="5">
        <f t="shared" si="1"/>
        <v>0</v>
      </c>
      <c r="C38" s="14">
        <f t="shared" si="16"/>
        <v>206</v>
      </c>
      <c r="F38" s="253">
        <f>VLOOKUP(C38,Blad1!$A:$H,8,0)</f>
        <v>217</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217</v>
      </c>
      <c r="S38" s="12">
        <f t="shared" si="4"/>
        <v>206</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206</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205</v>
      </c>
      <c r="F39" s="253">
        <f>VLOOKUP(C39,Blad1!$A:$H,8,0)</f>
        <v>217</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217</v>
      </c>
      <c r="S39" s="12">
        <f t="shared" si="4"/>
        <v>205</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205</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204</v>
      </c>
      <c r="F40" s="253">
        <f>VLOOKUP(C40,Blad1!$A:$H,8,0)</f>
        <v>216</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216</v>
      </c>
      <c r="S40" s="12">
        <f t="shared" si="4"/>
        <v>204</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204</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203</v>
      </c>
      <c r="F41" s="253">
        <f>VLOOKUP(C41,Blad1!$A:$H,8,0)</f>
        <v>215</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215</v>
      </c>
      <c r="S41" s="12">
        <f t="shared" si="4"/>
        <v>203</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203</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202</v>
      </c>
      <c r="F42" s="253">
        <f>VLOOKUP(C42,Blad1!$A:$H,8,0)</f>
        <v>215</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215</v>
      </c>
      <c r="S42" s="12">
        <f t="shared" si="4"/>
        <v>202</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202</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201</v>
      </c>
      <c r="F43" s="253">
        <f>VLOOKUP(C43,Blad1!$A:$H,8,0)</f>
        <v>214</v>
      </c>
      <c r="G43" s="65" t="str">
        <f t="shared" si="17"/>
        <v/>
      </c>
      <c r="H43" s="4" t="str">
        <f>IF(G43="I",$K43,IF(G43="II",$K43-SUM(H$8:H42),IF(G43="III",$K43-SUM(H$8:H42),IF(G43="IV",$K43-SUM(H$8:H42),IF(G43="V",1-SUM(H$8:H42)," ")))))</f>
        <v xml:space="preserve">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214</v>
      </c>
      <c r="S43" s="12">
        <f t="shared" si="4"/>
        <v>201</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201</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200</v>
      </c>
      <c r="F44" s="253">
        <f>VLOOKUP(C44,Blad1!$A:$H,8,0)</f>
        <v>214</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214</v>
      </c>
      <c r="S44" s="12">
        <f t="shared" si="4"/>
        <v>200</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200</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20</v>
      </c>
      <c r="C45" s="14">
        <f t="shared" si="16"/>
        <v>199</v>
      </c>
      <c r="F45" s="253">
        <f>VLOOKUP(C45,Blad1!$A:$H,8,0)</f>
        <v>213</v>
      </c>
      <c r="G45" s="65" t="str">
        <f t="shared" si="17"/>
        <v>I</v>
      </c>
      <c r="H45" s="4">
        <f>IF(G45="I",$K45,IF(G45="II",$K45-SUM(H$8:H44),IF(G45="III",$K45-SUM(H$8:H44),IF(G45="IV",$K45-SUM(H$8:H44),IF(G45="V",1-SUM(H$8:H44)," ")))))</f>
        <v>0</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213</v>
      </c>
      <c r="S45" s="12">
        <f t="shared" si="4"/>
        <v>199</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199</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198</v>
      </c>
      <c r="F46" s="253">
        <f>VLOOKUP(C46,Blad1!$A:$H,8,0)</f>
        <v>212</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212</v>
      </c>
      <c r="S46" s="12">
        <f t="shared" si="4"/>
        <v>198</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198</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197</v>
      </c>
      <c r="F47" s="253">
        <f>VLOOKUP(C47,Blad1!$A:$H,8,0)</f>
        <v>212</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212</v>
      </c>
      <c r="S47" s="12">
        <f t="shared" si="4"/>
        <v>197</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197</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196</v>
      </c>
      <c r="F48" s="253">
        <f>VLOOKUP(C48,Blad1!$A:$H,8,0)</f>
        <v>211</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211</v>
      </c>
      <c r="S48" s="12">
        <f t="shared" si="4"/>
        <v>196</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196</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195</v>
      </c>
      <c r="F49" s="253">
        <f>VLOOKUP(C49,Blad1!$A:$H,8,0)</f>
        <v>210</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210</v>
      </c>
      <c r="S49" s="12">
        <f t="shared" si="4"/>
        <v>195</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195</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194</v>
      </c>
      <c r="F50" s="253">
        <f>VLOOKUP(C50,Blad1!$A:$H,8,0)</f>
        <v>210</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210</v>
      </c>
      <c r="S50" s="12">
        <f t="shared" si="4"/>
        <v>194</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194</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193</v>
      </c>
      <c r="F51" s="253">
        <f>VLOOKUP(C51,Blad1!$A:$H,8,0)</f>
        <v>209</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209</v>
      </c>
      <c r="S51" s="12">
        <f t="shared" si="4"/>
        <v>193</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193</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192</v>
      </c>
      <c r="F52" s="253">
        <f>VLOOKUP(C52,Blad1!$A:$H,8,0)</f>
        <v>208</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208</v>
      </c>
      <c r="S52" s="12">
        <f t="shared" si="4"/>
        <v>192</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192</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191</v>
      </c>
      <c r="F53" s="253">
        <f>VLOOKUP(C53,Blad1!$A:$H,8,0)</f>
        <v>208</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208</v>
      </c>
      <c r="S53" s="12">
        <f t="shared" si="4"/>
        <v>191</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191</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190</v>
      </c>
      <c r="F54" s="253">
        <f>VLOOKUP(C54,Blad1!$A:$H,8,0)</f>
        <v>207</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207</v>
      </c>
      <c r="S54" s="12">
        <f t="shared" si="4"/>
        <v>190</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190</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189</v>
      </c>
      <c r="F55" s="253">
        <f>VLOOKUP(C55,Blad1!$A:$H,8,0)</f>
        <v>207</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207</v>
      </c>
      <c r="S55" s="12">
        <f t="shared" si="4"/>
        <v>189</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189</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188</v>
      </c>
      <c r="F56" s="253">
        <f>VLOOKUP(C56,Blad1!$A:$H,8,0)</f>
        <v>206</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206</v>
      </c>
      <c r="S56" s="12">
        <f t="shared" si="4"/>
        <v>188</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188</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187</v>
      </c>
      <c r="F57" s="253">
        <f>VLOOKUP(C57,Blad1!$A:$H,8,0)</f>
        <v>205</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205</v>
      </c>
      <c r="S57" s="12">
        <f t="shared" si="4"/>
        <v>187</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187</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186</v>
      </c>
      <c r="F58" s="253">
        <f>VLOOKUP(C58,Blad1!$A:$H,8,0)</f>
        <v>205</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205</v>
      </c>
      <c r="S58" s="12">
        <f t="shared" si="4"/>
        <v>186</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186</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20</v>
      </c>
      <c r="C59" s="14">
        <f t="shared" si="16"/>
        <v>185</v>
      </c>
      <c r="F59" s="253">
        <f>VLOOKUP(C59,Blad1!$A:$H,8,0)</f>
        <v>204</v>
      </c>
      <c r="G59" s="65" t="str">
        <f t="shared" si="17"/>
        <v>II</v>
      </c>
      <c r="H59" s="4">
        <f>IF(G59="I",$K59,IF(G59="II",$K59-SUM(H$8:H58),IF(G59="III",$K59-SUM(H$8:H58),IF(G59="IV",$K59-SUM(H$8:H58),IF(G59="V",1-SUM(H$8:H58)," ")))))</f>
        <v>0</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204</v>
      </c>
      <c r="S59" s="12">
        <f t="shared" si="4"/>
        <v>185</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185</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184</v>
      </c>
      <c r="F60" s="253">
        <f>VLOOKUP(C60,Blad1!$A:$H,8,0)</f>
        <v>203</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203</v>
      </c>
      <c r="S60" s="12">
        <f t="shared" si="4"/>
        <v>184</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184</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183</v>
      </c>
      <c r="F61" s="253">
        <f>VLOOKUP(C61,Blad1!$A:$H,8,0)</f>
        <v>203</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203</v>
      </c>
      <c r="S61" s="12">
        <f t="shared" si="4"/>
        <v>183</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183</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182</v>
      </c>
      <c r="F62" s="253">
        <f>VLOOKUP(C62,Blad1!$A:$H,8,0)</f>
        <v>202</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202</v>
      </c>
      <c r="S62" s="12">
        <f t="shared" si="4"/>
        <v>182</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182</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181</v>
      </c>
      <c r="F63" s="253">
        <f>VLOOKUP(C63,Blad1!$A:$H,8,0)</f>
        <v>202</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202</v>
      </c>
      <c r="S63" s="12">
        <f t="shared" si="4"/>
        <v>181</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181</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180</v>
      </c>
      <c r="F64" s="253">
        <f>VLOOKUP(C64,Blad1!$A:$H,8,0)</f>
        <v>201</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201</v>
      </c>
      <c r="S64" s="12">
        <f t="shared" si="4"/>
        <v>180</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180</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179</v>
      </c>
      <c r="F65" s="253">
        <f>VLOOKUP(C65,Blad1!$A:$H,8,0)</f>
        <v>200</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200</v>
      </c>
      <c r="S65" s="12">
        <f t="shared" si="4"/>
        <v>179</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179</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178</v>
      </c>
      <c r="F66" s="253">
        <f>VLOOKUP(C66,Blad1!$A:$H,8,0)</f>
        <v>200</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200</v>
      </c>
      <c r="S66" s="12">
        <f t="shared" si="4"/>
        <v>178</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178</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177</v>
      </c>
      <c r="F67" s="253">
        <f>VLOOKUP(C67,Blad1!$A:$H,8,0)</f>
        <v>199</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199</v>
      </c>
      <c r="S67" s="12">
        <f t="shared" si="4"/>
        <v>177</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177</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176</v>
      </c>
      <c r="F68" s="253">
        <f>VLOOKUP(C68,Blad1!$A:$H,8,0)</f>
        <v>198</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198</v>
      </c>
      <c r="S68" s="12">
        <f t="shared" si="4"/>
        <v>176</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176</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175</v>
      </c>
      <c r="F69" s="253">
        <f>VLOOKUP(C69,Blad1!$A:$H,8,0)</f>
        <v>198</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198</v>
      </c>
      <c r="S69" s="12">
        <f t="shared" si="4"/>
        <v>175</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175</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174</v>
      </c>
      <c r="F70" s="253">
        <f>VLOOKUP(C70,Blad1!$A:$H,8,0)</f>
        <v>197</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197</v>
      </c>
      <c r="S70" s="12">
        <f t="shared" si="4"/>
        <v>174</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174</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173</v>
      </c>
      <c r="F71" s="253">
        <f>VLOOKUP(C71,Blad1!$A:$H,8,0)</f>
        <v>197</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197</v>
      </c>
      <c r="S71" s="12">
        <f t="shared" si="4"/>
        <v>173</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173</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20</v>
      </c>
      <c r="C72" s="14">
        <f t="shared" si="16"/>
        <v>172</v>
      </c>
      <c r="F72" s="253">
        <f>VLOOKUP(C72,Blad1!$A:$H,8,0)</f>
        <v>196</v>
      </c>
      <c r="G72" s="65" t="str">
        <f t="shared" si="17"/>
        <v>III</v>
      </c>
      <c r="H72" s="4">
        <f>IF(G72="I",$K72,IF(G72="II",$K72-SUM(H$8:H71),IF(G72="III",$K72-SUM(H$8:H71),IF(G72="IV",$K72-SUM(H$8:H71),IF(G72="V",1-SUM(H$8:H71)," ")))))</f>
        <v>0</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196</v>
      </c>
      <c r="S72" s="12">
        <f t="shared" ref="S72:S135" si="28">C72</f>
        <v>172</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172</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171</v>
      </c>
      <c r="F73" s="253">
        <f>VLOOKUP(C73,Blad1!$A:$H,8,0)</f>
        <v>195</v>
      </c>
      <c r="G73" s="65" t="str">
        <f t="shared" ref="G73:G136" si="41">IF(C73=199,"I",IF(C73=185,"II",IF(C73=172,"III",IF(C73=158,"IV",IF(C73=0,"V","")))))</f>
        <v/>
      </c>
      <c r="H73" s="4" t="str">
        <f>IF(G73="I",$K73,IF(G73="II",$K73-SUM(H$8:H72),IF(G73="III",$K73-SUM(H$8:H72),IF(G73="IV",$K73-SUM(H$8:H72),IF(G73="V",1-SUM(H$8:H72)," ")))))</f>
        <v xml:space="preserve"> </v>
      </c>
      <c r="I73" s="66" t="str">
        <f t="shared" ref="I73:I125" si="42">IF(C73=43,"A",IF(C73=34,"B",IF(C73=24,"C",IF(C73=16,"D",IF(C73=-20,"E","")))))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195</v>
      </c>
      <c r="S73" s="12">
        <f t="shared" si="28"/>
        <v>171</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171</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170</v>
      </c>
      <c r="F74" s="253">
        <f>VLOOKUP(C74,Blad1!$A:$H,8,0)</f>
        <v>195</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195</v>
      </c>
      <c r="S74" s="12">
        <f t="shared" si="28"/>
        <v>170</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170</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169</v>
      </c>
      <c r="F75" s="253">
        <f>VLOOKUP(C75,Blad1!$A:$H,8,0)</f>
        <v>194</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194</v>
      </c>
      <c r="S75" s="12">
        <f t="shared" si="28"/>
        <v>169</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169</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168</v>
      </c>
      <c r="F76" s="253">
        <f>VLOOKUP(C76,Blad1!$A:$H,8,0)</f>
        <v>193</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193</v>
      </c>
      <c r="S76" s="12">
        <f t="shared" si="28"/>
        <v>168</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168</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167</v>
      </c>
      <c r="F77" s="253">
        <f>VLOOKUP(C77,Blad1!$A:$H,8,0)</f>
        <v>193</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193</v>
      </c>
      <c r="S77" s="12">
        <f t="shared" si="28"/>
        <v>167</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167</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166</v>
      </c>
      <c r="F78" s="253">
        <f>VLOOKUP(C78,Blad1!$A:$H,8,0)</f>
        <v>192</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192</v>
      </c>
      <c r="S78" s="12">
        <f t="shared" si="28"/>
        <v>166</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166</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165</v>
      </c>
      <c r="F79" s="253">
        <f>VLOOKUP(C79,Blad1!$A:$H,8,0)</f>
        <v>192</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192</v>
      </c>
      <c r="S79" s="12">
        <f t="shared" si="28"/>
        <v>165</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165</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164</v>
      </c>
      <c r="F80" s="253">
        <f>VLOOKUP(C80,Blad1!$A:$H,8,0)</f>
        <v>191</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191</v>
      </c>
      <c r="S80" s="12">
        <f t="shared" si="28"/>
        <v>164</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164</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163</v>
      </c>
      <c r="F81" s="253">
        <f>VLOOKUP(C81,Blad1!$A:$H,8,0)</f>
        <v>190</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190</v>
      </c>
      <c r="S81" s="12">
        <f t="shared" si="28"/>
        <v>163</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163</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162</v>
      </c>
      <c r="F82" s="253">
        <f>VLOOKUP(C82,Blad1!$A:$H,8,0)</f>
        <v>190</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190</v>
      </c>
      <c r="S82" s="12">
        <f t="shared" si="28"/>
        <v>162</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162</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161</v>
      </c>
      <c r="F83" s="253">
        <f>VLOOKUP(C83,Blad1!$A:$H,8,0)</f>
        <v>189</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189</v>
      </c>
      <c r="S83" s="12">
        <f t="shared" si="28"/>
        <v>161</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161</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160</v>
      </c>
      <c r="F84" s="253">
        <f>VLOOKUP(C84,Blad1!$A:$H,8,0)</f>
        <v>188</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188</v>
      </c>
      <c r="S84" s="12">
        <f t="shared" si="28"/>
        <v>160</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160</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159</v>
      </c>
      <c r="F85" s="253">
        <f>VLOOKUP(C85,Blad1!$A:$H,8,0)</f>
        <v>188</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188</v>
      </c>
      <c r="S85" s="12">
        <f t="shared" si="28"/>
        <v>159</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159</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20</v>
      </c>
      <c r="C86" s="14">
        <f t="shared" si="40"/>
        <v>158</v>
      </c>
      <c r="F86" s="253">
        <f>VLOOKUP(C86,Blad1!$A:$H,8,0)</f>
        <v>187</v>
      </c>
      <c r="G86" s="65" t="str">
        <f t="shared" si="41"/>
        <v>IV</v>
      </c>
      <c r="H86" s="4">
        <f>IF(G86="I",$K86,IF(G86="II",$K86-SUM(H$8:H85),IF(G86="III",$K86-SUM(H$8:H85),IF(G86="IV",$K86-SUM(H$8:H85),IF(G86="V",1-SUM(H$8:H85)," ")))))</f>
        <v>0</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187</v>
      </c>
      <c r="S86" s="12">
        <f t="shared" si="28"/>
        <v>158</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158</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157</v>
      </c>
      <c r="F87" s="253">
        <f>VLOOKUP(C87,Blad1!$A:$H,8,0)</f>
        <v>186</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186</v>
      </c>
      <c r="S87" s="12">
        <f t="shared" si="28"/>
        <v>157</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157</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156</v>
      </c>
      <c r="F88" s="253">
        <f>VLOOKUP(C88,Blad1!$A:$H,8,0)</f>
        <v>186</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186</v>
      </c>
      <c r="S88" s="12">
        <f t="shared" si="28"/>
        <v>156</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156</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155</v>
      </c>
      <c r="F89" s="253">
        <f>VLOOKUP(C89,Blad1!$A:$H,8,0)</f>
        <v>185</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185</v>
      </c>
      <c r="S89" s="12">
        <f t="shared" si="28"/>
        <v>155</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155</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154</v>
      </c>
      <c r="F90" s="253">
        <f>VLOOKUP(C90,Blad1!$A:$H,8,0)</f>
        <v>185</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185</v>
      </c>
      <c r="S90" s="12">
        <f t="shared" si="28"/>
        <v>154</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154</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153</v>
      </c>
      <c r="F91" s="253">
        <f>VLOOKUP(C91,Blad1!$A:$H,8,0)</f>
        <v>184</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184</v>
      </c>
      <c r="S91" s="12">
        <f t="shared" si="28"/>
        <v>153</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153</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152</v>
      </c>
      <c r="F92" s="253">
        <f>VLOOKUP(C92,Blad1!$A:$H,8,0)</f>
        <v>183</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183</v>
      </c>
      <c r="S92" s="12">
        <f t="shared" si="28"/>
        <v>152</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152</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151</v>
      </c>
      <c r="F93" s="253">
        <f>VLOOKUP(C93,Blad1!$A:$H,8,0)</f>
        <v>183</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183</v>
      </c>
      <c r="S93" s="12">
        <f t="shared" si="28"/>
        <v>151</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151</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150</v>
      </c>
      <c r="F94" s="253">
        <f>VLOOKUP(C94,Blad1!$A:$H,8,0)</f>
        <v>182</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182</v>
      </c>
      <c r="S94" s="12">
        <f t="shared" si="28"/>
        <v>150</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150</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149</v>
      </c>
      <c r="F95" s="253">
        <f>VLOOKUP(C95,Blad1!$A:$H,8,0)</f>
        <v>181</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181</v>
      </c>
      <c r="S95" s="12">
        <f t="shared" si="28"/>
        <v>149</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149</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148</v>
      </c>
      <c r="F96" s="253">
        <f>VLOOKUP(C96,Blad1!$A:$H,8,0)</f>
        <v>181</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181</v>
      </c>
      <c r="S96" s="12">
        <f t="shared" si="28"/>
        <v>148</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148</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147</v>
      </c>
      <c r="F97" s="253">
        <f>VLOOKUP(C97,Blad1!$A:$H,8,0)</f>
        <v>180</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180</v>
      </c>
      <c r="S97" s="12">
        <f t="shared" si="28"/>
        <v>147</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147</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146</v>
      </c>
      <c r="F98" s="253">
        <f>VLOOKUP(C98,Blad1!$A:$H,8,0)</f>
        <v>180</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180</v>
      </c>
      <c r="S98" s="12">
        <f t="shared" si="28"/>
        <v>146</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146</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145</v>
      </c>
      <c r="F99" s="253">
        <f>VLOOKUP(C99,Blad1!$A:$H,8,0)</f>
        <v>179</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179</v>
      </c>
      <c r="S99" s="12">
        <f t="shared" si="28"/>
        <v>145</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145</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144</v>
      </c>
      <c r="F100" s="253">
        <f>VLOOKUP(C100,Blad1!$A:$H,8,0)</f>
        <v>178</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178</v>
      </c>
      <c r="S100" s="12">
        <f t="shared" si="28"/>
        <v>144</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144</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143</v>
      </c>
      <c r="F101" s="253">
        <f>VLOOKUP(C101,Blad1!$A:$H,8,0)</f>
        <v>178</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178</v>
      </c>
      <c r="S101" s="12">
        <f t="shared" si="28"/>
        <v>143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143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142</v>
      </c>
      <c r="F102" s="253">
        <f>VLOOKUP(C102,Blad1!$A:$H,8,0)</f>
        <v>177</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177</v>
      </c>
      <c r="S102" s="12">
        <f t="shared" si="28"/>
        <v>142</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142</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141</v>
      </c>
      <c r="F103" s="253">
        <f>VLOOKUP(C103,Blad1!$A:$H,8,0)</f>
        <v>176</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176</v>
      </c>
      <c r="S103" s="12">
        <f t="shared" si="28"/>
        <v>141</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141</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140</v>
      </c>
      <c r="F104" s="253">
        <f>VLOOKUP(C104,Blad1!$A:$H,8,0)</f>
        <v>176</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176</v>
      </c>
      <c r="S104" s="12">
        <f t="shared" si="28"/>
        <v>140</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140</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139</v>
      </c>
      <c r="F105" s="253">
        <f>VLOOKUP(C105,Blad1!$A:$H,8,0)</f>
        <v>175</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175</v>
      </c>
      <c r="S105" s="12">
        <f t="shared" si="28"/>
        <v>139</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139</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138</v>
      </c>
      <c r="F106" s="253">
        <f>VLOOKUP(C106,Blad1!$A:$H,8,0)</f>
        <v>175</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175</v>
      </c>
      <c r="S106" s="12">
        <f t="shared" si="28"/>
        <v>138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138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137</v>
      </c>
      <c r="F107" s="253">
        <f>VLOOKUP(C107,Blad1!$A:$H,8,0)</f>
        <v>174</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174</v>
      </c>
      <c r="S107" s="12">
        <f t="shared" si="28"/>
        <v>137</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137</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136</v>
      </c>
      <c r="F108" s="253">
        <f>VLOOKUP(C108,Blad1!$A:$H,8,0)</f>
        <v>173</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173</v>
      </c>
      <c r="S108" s="12">
        <f t="shared" si="28"/>
        <v>136</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136</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135</v>
      </c>
      <c r="F109" s="253">
        <f>VLOOKUP(C109,Blad1!$A:$H,8,0)</f>
        <v>173</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173</v>
      </c>
      <c r="S109" s="12">
        <f t="shared" si="28"/>
        <v>135</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135</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134</v>
      </c>
      <c r="F110" s="253">
        <f>VLOOKUP(C110,Blad1!$A:$H,8,0)</f>
        <v>172</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172</v>
      </c>
      <c r="S110" s="12">
        <f t="shared" si="28"/>
        <v>134</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134</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133</v>
      </c>
      <c r="F111" s="253">
        <f>VLOOKUP(C111,Blad1!$A:$H,8,0)</f>
        <v>171</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171</v>
      </c>
      <c r="S111" s="12">
        <f t="shared" si="28"/>
        <v>133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133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132</v>
      </c>
      <c r="F112" s="253">
        <f>VLOOKUP(C112,Blad1!$A:$H,8,0)</f>
        <v>171</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171</v>
      </c>
      <c r="S112" s="12">
        <f t="shared" si="28"/>
        <v>132</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132</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131</v>
      </c>
      <c r="F113" s="253">
        <f>VLOOKUP(C113,Blad1!$A:$H,8,0)</f>
        <v>170</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170</v>
      </c>
      <c r="S113" s="12">
        <f t="shared" si="28"/>
        <v>131</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131</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130</v>
      </c>
      <c r="F114" s="253">
        <f>VLOOKUP(C114,Blad1!$A:$H,8,0)</f>
        <v>170</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170</v>
      </c>
      <c r="S114" s="12">
        <f t="shared" si="28"/>
        <v>130</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130</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129</v>
      </c>
      <c r="F115" s="253">
        <f>VLOOKUP(C115,Blad1!$A:$H,8,0)</f>
        <v>169</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169</v>
      </c>
      <c r="S115" s="12">
        <f t="shared" si="28"/>
        <v>129</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129</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128</v>
      </c>
      <c r="F116" s="253">
        <f>VLOOKUP(C116,Blad1!$A:$H,8,0)</f>
        <v>168</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168</v>
      </c>
      <c r="S116" s="12">
        <f t="shared" si="28"/>
        <v>128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128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127</v>
      </c>
      <c r="F117" s="253">
        <f>VLOOKUP(C117,Blad1!$A:$H,8,0)</f>
        <v>168</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168</v>
      </c>
      <c r="S117" s="12">
        <f t="shared" si="28"/>
        <v>127</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127</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126</v>
      </c>
      <c r="F118" s="253">
        <f>VLOOKUP(C118,Blad1!$A:$H,8,0)</f>
        <v>167</v>
      </c>
      <c r="G118" s="65" t="str">
        <f t="shared" si="41"/>
        <v/>
      </c>
      <c r="H118" s="4" t="str">
        <f>IF(G118="I",$K118,IF(G118="II",$K118-SUM(H$8:H117),IF(G118="III",$K118-SUM(H$8:H117),IF(G118="IV",$K118-SUM(H$8:H117),IF(G118="V",1-SUM(H$8:H117)," ")))))</f>
        <v xml:space="preserve"> </v>
      </c>
      <c r="I118" s="66"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167</v>
      </c>
      <c r="S118" s="12">
        <f t="shared" si="28"/>
        <v>126</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126</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125</v>
      </c>
      <c r="F119" s="253">
        <f>VLOOKUP(C119,Blad1!$A:$H,8,0)</f>
        <v>166</v>
      </c>
      <c r="G119" s="65" t="str">
        <f t="shared" si="41"/>
        <v/>
      </c>
      <c r="H119" s="4" t="str">
        <f>IF(G119="I",$K119,IF(G119="II",$K119-SUM(H$8:H118),IF(G119="III",$K119-SUM(H$8:H118),IF(G119="IV",$K119-SUM(H$8:H118),IF(G119="V",1-SUM(H$8:H118)," ")))))</f>
        <v xml:space="preserve"> </v>
      </c>
      <c r="I119" s="66"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166</v>
      </c>
      <c r="S119" s="12">
        <f t="shared" si="28"/>
        <v>125</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125</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124</v>
      </c>
      <c r="F120" s="253">
        <f>VLOOKUP(C120,Blad1!$A:$H,8,0)</f>
        <v>166</v>
      </c>
      <c r="G120" s="65" t="str">
        <f t="shared" si="41"/>
        <v/>
      </c>
      <c r="H120" s="4" t="str">
        <f>IF(G120="I",$K120,IF(G120="II",$K120-SUM(H$8:H119),IF(G120="III",$K120-SUM(H$8:H119),IF(G120="IV",$K120-SUM(H$8:H119),IF(G120="V",1-SUM(H$8:H119)," ")))))</f>
        <v xml:space="preserve"> </v>
      </c>
      <c r="I120" s="66"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166</v>
      </c>
      <c r="S120" s="12">
        <f t="shared" si="28"/>
        <v>124</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124</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123</v>
      </c>
      <c r="F121" s="253">
        <f>VLOOKUP(C121,Blad1!$A:$H,8,0)</f>
        <v>165</v>
      </c>
      <c r="G121" s="65" t="str">
        <f t="shared" si="41"/>
        <v/>
      </c>
      <c r="H121" s="4" t="str">
        <f>IF(G121="I",$K121,IF(G121="II",$K121-SUM(H$8:H120),IF(G121="III",$K121-SUM(H$8:H120),IF(G121="IV",$K121-SUM(H$8:H120),IF(G121="V",1-SUM(H$8:H120)," ")))))</f>
        <v xml:space="preserve"> </v>
      </c>
      <c r="I121" s="66"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165</v>
      </c>
      <c r="S121" s="12">
        <f t="shared" si="28"/>
        <v>123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123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122</v>
      </c>
      <c r="F122" s="253">
        <f>VLOOKUP(C122,Blad1!$A:$H,8,0)</f>
        <v>165</v>
      </c>
      <c r="G122" s="65" t="str">
        <f t="shared" si="41"/>
        <v/>
      </c>
      <c r="H122" s="4" t="str">
        <f>IF(G122="I",$K122,IF(G122="II",$K122-SUM(H$8:H121),IF(G122="III",$K122-SUM(H$8:H121),IF(G122="IV",$K122-SUM(H$8:H121),IF(G122="V",1-SUM(H$8:H121)," ")))))</f>
        <v xml:space="preserve"> </v>
      </c>
      <c r="I122" s="66"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165</v>
      </c>
      <c r="S122" s="12">
        <f t="shared" si="28"/>
        <v>122</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122</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121</v>
      </c>
      <c r="F123" s="253">
        <f>VLOOKUP(C123,Blad1!$A:$H,8,0)</f>
        <v>164</v>
      </c>
      <c r="G123" s="65" t="str">
        <f t="shared" si="41"/>
        <v/>
      </c>
      <c r="H123" s="4" t="str">
        <f>IF(G123="I",$K123,IF(G123="II",$K123-SUM(H$8:H122),IF(G123="III",$K123-SUM(H$8:H122),IF(G123="IV",$K123-SUM(H$8:H122),IF(G123="V",1-SUM(H$8:H122)," ")))))</f>
        <v xml:space="preserve"> </v>
      </c>
      <c r="I123" s="66"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164</v>
      </c>
      <c r="S123" s="12">
        <f t="shared" si="28"/>
        <v>121</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121</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120</v>
      </c>
      <c r="F124" s="253">
        <f>VLOOKUP(C124,Blad1!$A:$H,8,0)</f>
        <v>163</v>
      </c>
      <c r="G124" s="65" t="str">
        <f t="shared" si="41"/>
        <v/>
      </c>
      <c r="H124" s="4" t="str">
        <f>IF(G124="I",$K124,IF(G124="II",$K124-SUM(H$8:H123),IF(G124="III",$K124-SUM(H$8:H123),IF(G124="IV",$K124-SUM(H$8:H123),IF(G124="V",1-SUM(H$8:H123)," ")))))</f>
        <v xml:space="preserve"> </v>
      </c>
      <c r="I124" s="66"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163</v>
      </c>
      <c r="S124" s="12">
        <f t="shared" si="28"/>
        <v>120</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120</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119</v>
      </c>
      <c r="F125" s="253">
        <f>VLOOKUP(C125,Blad1!$A:$H,8,0)</f>
        <v>163</v>
      </c>
      <c r="G125" s="65" t="str">
        <f t="shared" si="41"/>
        <v/>
      </c>
      <c r="H125" s="4" t="str">
        <f>IF(G125="I",$K125,IF(G125="II",$K125-SUM(H$8:H124),IF(G125="III",$K125-SUM(H$8:H124),IF(G125="IV",$K125-SUM(H$8:H124),IF(G125="V",1-SUM(H$8:H124)," ")))))</f>
        <v xml:space="preserve"> </v>
      </c>
      <c r="I125" s="66"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163</v>
      </c>
      <c r="S125" s="12">
        <f t="shared" si="28"/>
        <v>119</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119</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118</v>
      </c>
      <c r="F126" s="253">
        <f>VLOOKUP(C126,Blad1!$A:$H,8,0)</f>
        <v>162</v>
      </c>
      <c r="G126" s="65" t="str">
        <f t="shared" si="41"/>
        <v/>
      </c>
      <c r="H126" s="4" t="str">
        <f>IF(G126="I",$K126,IF(G126="II",$K126-SUM(H$8:H125),IF(G126="III",$K126-SUM(H$8:H125),IF(G126="IV",$K126-SUM(H$8:H125),IF(G126="V",1-SUM(H$8:H125)," ")))))</f>
        <v xml:space="preserve"> </v>
      </c>
      <c r="I126" s="66" t="str">
        <f t="shared" ref="I126:I189" si="45">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162</v>
      </c>
      <c r="S126" s="12">
        <f t="shared" si="28"/>
        <v>118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118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117</v>
      </c>
      <c r="F127" s="253">
        <f>VLOOKUP(C127,Blad1!$A:$H,8,0)</f>
        <v>161</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161</v>
      </c>
      <c r="S127" s="12">
        <f t="shared" si="28"/>
        <v>117</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117</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116</v>
      </c>
      <c r="F128" s="253">
        <f>VLOOKUP(C128,Blad1!$A:$H,8,0)</f>
        <v>161</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161</v>
      </c>
      <c r="S128" s="12">
        <f t="shared" si="28"/>
        <v>116</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116</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115</v>
      </c>
      <c r="F129" s="253">
        <f>VLOOKUP(C129,Blad1!$A:$H,8,0)</f>
        <v>160</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160</v>
      </c>
      <c r="S129" s="12">
        <f t="shared" si="28"/>
        <v>115</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115</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114</v>
      </c>
      <c r="F130" s="253">
        <f>VLOOKUP(C130,Blad1!$A:$H,8,0)</f>
        <v>159</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159</v>
      </c>
      <c r="S130" s="12">
        <f t="shared" si="28"/>
        <v>114</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114</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113</v>
      </c>
      <c r="F131" s="253">
        <f>VLOOKUP(C131,Blad1!$A:$H,8,0)</f>
        <v>159</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159</v>
      </c>
      <c r="S131" s="12">
        <f t="shared" si="28"/>
        <v>113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113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112</v>
      </c>
      <c r="F132" s="253">
        <f>VLOOKUP(C132,Blad1!$A:$H,8,0)</f>
        <v>158</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158</v>
      </c>
      <c r="S132" s="12">
        <f t="shared" si="28"/>
        <v>112</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112</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111</v>
      </c>
      <c r="F133" s="253">
        <f>VLOOKUP(C133,Blad1!$A:$H,8,0)</f>
        <v>158</v>
      </c>
      <c r="G133" s="65" t="str">
        <f t="shared" si="41"/>
        <v/>
      </c>
      <c r="H133" s="4" t="str">
        <f>IF(G133="I",$K133,IF(G133="II",$K133-SUM(H$8:H132),IF(G133="III",$K133-SUM(H$8:H132),IF(G133="IV",$K133-SUM(H$8:H132),IF(G133="V",1-SUM(H$8:H132)," ")))))</f>
        <v xml:space="preserve"> </v>
      </c>
      <c r="I133" s="66"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158</v>
      </c>
      <c r="S133" s="12">
        <f t="shared" si="28"/>
        <v>111</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111</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110</v>
      </c>
      <c r="F134" s="253">
        <f>VLOOKUP(C134,Blad1!$A:$H,8,0)</f>
        <v>157</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157</v>
      </c>
      <c r="S134" s="12">
        <f t="shared" si="28"/>
        <v>110</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110</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109</v>
      </c>
      <c r="F135" s="253">
        <f>VLOOKUP(C135,Blad1!$A:$H,8,0)</f>
        <v>156</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156</v>
      </c>
      <c r="S135" s="12">
        <f t="shared" si="28"/>
        <v>109</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109</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108</v>
      </c>
      <c r="F136" s="253">
        <f>VLOOKUP(C136,Blad1!$A:$H,8,0)</f>
        <v>156</v>
      </c>
      <c r="G136" s="65" t="str">
        <f t="shared" si="41"/>
        <v/>
      </c>
      <c r="H136" s="4" t="str">
        <f>IF(G136="I",$K136,IF(G136="II",$K136-SUM(H$8:H135),IF(G136="III",$K136-SUM(H$8:H135),IF(G136="IV",$K136-SUM(H$8:H135),IF(G136="V",1-SUM(H$8:H135)," ")))))</f>
        <v xml:space="preserve"> </v>
      </c>
      <c r="I136" s="66" t="str">
        <f t="shared" si="45"/>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93">
        <f t="shared" si="43"/>
        <v>156</v>
      </c>
      <c r="S136" s="12">
        <f t="shared" ref="S136:S199" si="50">C136</f>
        <v>108</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108</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6"/>
        <v>0</v>
      </c>
      <c r="B137" s="5">
        <f t="shared" si="47"/>
        <v>0</v>
      </c>
      <c r="C137" s="14">
        <f t="shared" ref="C137:C200" si="62">C136-1</f>
        <v>107</v>
      </c>
      <c r="F137" s="253">
        <f>VLOOKUP(C137,Blad1!$A:$H,8,0)</f>
        <v>155</v>
      </c>
      <c r="G137" s="65" t="str">
        <f t="shared" ref="G137:G200" si="63">IF(C137=199,"I",IF(C137=185,"II",IF(C137=172,"III",IF(C137=158,"IV",IF(C137=0,"V","")))))</f>
        <v/>
      </c>
      <c r="H137" s="4" t="str">
        <f>IF(G137="I",$K137,IF(G137="II",$K137-SUM(H$8:H136),IF(G137="III",$K137-SUM(H$8:H136),IF(G137="IV",$K137-SUM(H$8:H136),IF(G137="V",1-SUM(H$8:H136)," ")))))</f>
        <v xml:space="preserve"> </v>
      </c>
      <c r="I137" s="66" t="str">
        <f t="shared" si="45"/>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93">
        <f t="shared" ref="R137:R200" si="64">F137</f>
        <v>155</v>
      </c>
      <c r="S137" s="12">
        <f t="shared" si="50"/>
        <v>107</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107</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6"/>
        <v>0</v>
      </c>
      <c r="B138" s="5">
        <f t="shared" si="47"/>
        <v>0</v>
      </c>
      <c r="C138" s="14">
        <f t="shared" si="62"/>
        <v>106</v>
      </c>
      <c r="F138" s="253">
        <f>VLOOKUP(C138,Blad1!$A:$H,8,0)</f>
        <v>154</v>
      </c>
      <c r="G138" s="65" t="str">
        <f t="shared" si="63"/>
        <v/>
      </c>
      <c r="H138" s="4" t="str">
        <f>IF(G138="I",$K138,IF(G138="II",$K138-SUM(H$8:H137),IF(G138="III",$K138-SUM(H$8:H137),IF(G138="IV",$K138-SUM(H$8:H137),IF(G138="V",1-SUM(H$8:H137)," ")))))</f>
        <v xml:space="preserve"> </v>
      </c>
      <c r="I138" s="66" t="str">
        <f t="shared" si="45"/>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93">
        <f t="shared" si="64"/>
        <v>154</v>
      </c>
      <c r="S138" s="12">
        <f t="shared" si="50"/>
        <v>106</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106</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6"/>
        <v>0</v>
      </c>
      <c r="B139" s="5">
        <f t="shared" si="47"/>
        <v>0</v>
      </c>
      <c r="C139" s="14">
        <f t="shared" si="62"/>
        <v>105</v>
      </c>
      <c r="F139" s="253">
        <f>VLOOKUP(C139,Blad1!$A:$H,8,0)</f>
        <v>154</v>
      </c>
      <c r="G139" s="65" t="str">
        <f t="shared" si="63"/>
        <v/>
      </c>
      <c r="H139" s="4" t="str">
        <f>IF(G139="I",$K139,IF(G139="II",$K139-SUM(H$8:H138),IF(G139="III",$K139-SUM(H$8:H138),IF(G139="IV",$K139-SUM(H$8:H138),IF(G139="V",1-SUM(H$8:H138)," ")))))</f>
        <v xml:space="preserve"> </v>
      </c>
      <c r="I139" s="66" t="str">
        <f t="shared" si="45"/>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5"/>
        <v/>
      </c>
      <c r="R139" s="93">
        <f t="shared" si="64"/>
        <v>154</v>
      </c>
      <c r="S139" s="12">
        <f t="shared" si="50"/>
        <v>105</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105</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6"/>
        <v>0</v>
      </c>
      <c r="B140" s="5">
        <f t="shared" si="47"/>
        <v>0</v>
      </c>
      <c r="C140" s="14">
        <f t="shared" si="62"/>
        <v>104</v>
      </c>
      <c r="F140" s="253">
        <f>VLOOKUP(C140,Blad1!$A:$H,8,0)</f>
        <v>153</v>
      </c>
      <c r="G140" s="65" t="str">
        <f t="shared" si="63"/>
        <v/>
      </c>
      <c r="H140" s="4" t="str">
        <f>IF(G140="I",$K140,IF(G140="II",$K140-SUM(H$8:H139),IF(G140="III",$K140-SUM(H$8:H139),IF(G140="IV",$K140-SUM(H$8:H139),IF(G140="V",1-SUM(H$8:H139)," ")))))</f>
        <v xml:space="preserve"> </v>
      </c>
      <c r="I140" s="66" t="str">
        <f t="shared" si="45"/>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5"/>
        <v/>
      </c>
      <c r="R140" s="93">
        <f t="shared" si="64"/>
        <v>153</v>
      </c>
      <c r="S140" s="12">
        <f t="shared" si="50"/>
        <v>104</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104</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6"/>
        <v>0</v>
      </c>
      <c r="B141" s="5">
        <f t="shared" si="47"/>
        <v>0</v>
      </c>
      <c r="C141" s="14">
        <f t="shared" si="62"/>
        <v>103</v>
      </c>
      <c r="F141" s="253">
        <f>VLOOKUP(C141,Blad1!$A:$H,8,0)</f>
        <v>153</v>
      </c>
      <c r="G141" s="65" t="str">
        <f t="shared" si="63"/>
        <v/>
      </c>
      <c r="H141" s="4" t="str">
        <f>IF(G141="I",$K141,IF(G141="II",$K141-SUM(H$8:H140),IF(G141="III",$K141-SUM(H$8:H140),IF(G141="IV",$K141-SUM(H$8:H140),IF(G141="V",1-SUM(H$8:H140)," ")))))</f>
        <v xml:space="preserve"> </v>
      </c>
      <c r="I141" s="66" t="str">
        <f t="shared" si="45"/>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5"/>
        <v/>
      </c>
      <c r="R141" s="93">
        <f t="shared" si="64"/>
        <v>153</v>
      </c>
      <c r="S141" s="12">
        <f t="shared" si="50"/>
        <v>103</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103</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6"/>
        <v>0</v>
      </c>
      <c r="B142" s="5">
        <f t="shared" si="47"/>
        <v>0</v>
      </c>
      <c r="C142" s="14">
        <f t="shared" si="62"/>
        <v>102</v>
      </c>
      <c r="F142" s="253">
        <f>VLOOKUP(C142,Blad1!$A:$H,8,0)</f>
        <v>152</v>
      </c>
      <c r="G142" s="65" t="str">
        <f t="shared" si="63"/>
        <v/>
      </c>
      <c r="H142" s="4" t="str">
        <f>IF(G142="I",$K142,IF(G142="II",$K142-SUM(H$8:H141),IF(G142="III",$K142-SUM(H$8:H141),IF(G142="IV",$K142-SUM(H$8:H141),IF(G142="V",1-SUM(H$8:H141)," ")))))</f>
        <v xml:space="preserve"> </v>
      </c>
      <c r="I142" s="66" t="str">
        <f t="shared" si="45"/>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5"/>
        <v/>
      </c>
      <c r="R142" s="93">
        <f t="shared" si="64"/>
        <v>152</v>
      </c>
      <c r="S142" s="12">
        <f t="shared" si="50"/>
        <v>102</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102</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6"/>
        <v>0</v>
      </c>
      <c r="B143" s="5">
        <f t="shared" si="47"/>
        <v>0</v>
      </c>
      <c r="C143" s="14">
        <f t="shared" si="62"/>
        <v>101</v>
      </c>
      <c r="F143" s="253">
        <f>VLOOKUP(C143,Blad1!$A:$H,8,0)</f>
        <v>151</v>
      </c>
      <c r="G143" s="65" t="str">
        <f t="shared" si="63"/>
        <v/>
      </c>
      <c r="H143" s="4" t="str">
        <f>IF(G143="I",$K143,IF(G143="II",$K143-SUM(H$8:H142),IF(G143="III",$K143-SUM(H$8:H142),IF(G143="IV",$K143-SUM(H$8:H142),IF(G143="V",1-SUM(H$8:H142)," ")))))</f>
        <v xml:space="preserve"> </v>
      </c>
      <c r="I143" s="66" t="str">
        <f t="shared" si="45"/>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5"/>
        <v/>
      </c>
      <c r="R143" s="93">
        <f t="shared" si="64"/>
        <v>151</v>
      </c>
      <c r="S143" s="12">
        <f t="shared" si="50"/>
        <v>101</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101</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6"/>
        <v>0</v>
      </c>
      <c r="B144" s="5">
        <f t="shared" si="47"/>
        <v>0</v>
      </c>
      <c r="C144" s="14">
        <f t="shared" si="62"/>
        <v>100</v>
      </c>
      <c r="F144" s="253">
        <f>VLOOKUP(C144,Blad1!$A:$H,8,0)</f>
        <v>151</v>
      </c>
      <c r="G144" s="65" t="str">
        <f t="shared" si="63"/>
        <v/>
      </c>
      <c r="H144" s="4" t="str">
        <f>IF(G144="I",$K144,IF(G144="II",$K144-SUM(H$8:H143),IF(G144="III",$K144-SUM(H$8:H143),IF(G144="IV",$K144-SUM(H$8:H143),IF(G144="V",1-SUM(H$8:H143)," ")))))</f>
        <v xml:space="preserve"> </v>
      </c>
      <c r="I144" s="66" t="str">
        <f t="shared" si="45"/>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93">
        <f t="shared" si="64"/>
        <v>151</v>
      </c>
      <c r="S144" s="12">
        <f t="shared" si="50"/>
        <v>100</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100</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6"/>
        <v>0</v>
      </c>
      <c r="B145" s="5">
        <f t="shared" si="47"/>
        <v>0</v>
      </c>
      <c r="C145" s="14">
        <f t="shared" si="62"/>
        <v>99</v>
      </c>
      <c r="F145" s="253">
        <f>VLOOKUP(C145,Blad1!$A:$H,8,0)</f>
        <v>150</v>
      </c>
      <c r="G145" s="65" t="str">
        <f t="shared" si="63"/>
        <v/>
      </c>
      <c r="H145" s="4" t="str">
        <f>IF(G145="I",$K145,IF(G145="II",$K145-SUM(H$8:H144),IF(G145="III",$K145-SUM(H$8:H144),IF(G145="IV",$K145-SUM(H$8:H144),IF(G145="V",1-SUM(H$8:H144)," ")))))</f>
        <v xml:space="preserve"> </v>
      </c>
      <c r="I145" s="66" t="str">
        <f t="shared" si="45"/>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93">
        <f t="shared" si="64"/>
        <v>150</v>
      </c>
      <c r="S145" s="12">
        <f t="shared" si="50"/>
        <v>99</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99</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6"/>
        <v>0</v>
      </c>
      <c r="B146" s="5">
        <f t="shared" si="47"/>
        <v>0</v>
      </c>
      <c r="C146" s="14">
        <f t="shared" si="62"/>
        <v>98</v>
      </c>
      <c r="F146" s="253">
        <f>VLOOKUP(C146,Blad1!$A:$H,8,0)</f>
        <v>149</v>
      </c>
      <c r="G146" s="65" t="str">
        <f t="shared" si="63"/>
        <v/>
      </c>
      <c r="H146" s="4" t="str">
        <f>IF(G146="I",$K146,IF(G146="II",$K146-SUM(H$8:H145),IF(G146="III",$K146-SUM(H$8:H145),IF(G146="IV",$K146-SUM(H$8:H145),IF(G146="V",1-SUM(H$8:H145)," ")))))</f>
        <v xml:space="preserve"> </v>
      </c>
      <c r="I146" s="66" t="str">
        <f t="shared" si="45"/>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93">
        <f t="shared" si="64"/>
        <v>149</v>
      </c>
      <c r="S146" s="12">
        <f t="shared" si="50"/>
        <v>98</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98</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6"/>
        <v>0</v>
      </c>
      <c r="B147" s="5">
        <f t="shared" si="47"/>
        <v>0</v>
      </c>
      <c r="C147" s="14">
        <f t="shared" si="62"/>
        <v>97</v>
      </c>
      <c r="F147" s="253">
        <f>VLOOKUP(C147,Blad1!$A:$H,8,0)</f>
        <v>149</v>
      </c>
      <c r="G147" s="65" t="str">
        <f t="shared" si="63"/>
        <v/>
      </c>
      <c r="H147" s="4" t="str">
        <f>IF(G147="I",$K147,IF(G147="II",$K147-SUM(H$8:H146),IF(G147="III",$K147-SUM(H$8:H146),IF(G147="IV",$K147-SUM(H$8:H146),IF(G147="V",1-SUM(H$8:H146)," ")))))</f>
        <v xml:space="preserve"> </v>
      </c>
      <c r="I147" s="66" t="str">
        <f t="shared" si="45"/>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93">
        <f t="shared" si="64"/>
        <v>149</v>
      </c>
      <c r="S147" s="12">
        <f t="shared" si="50"/>
        <v>97</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97</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6"/>
        <v>0</v>
      </c>
      <c r="B148" s="5">
        <f t="shared" si="47"/>
        <v>0</v>
      </c>
      <c r="C148" s="14">
        <f t="shared" si="62"/>
        <v>96</v>
      </c>
      <c r="F148" s="253">
        <f>VLOOKUP(C148,Blad1!$A:$H,8,0)</f>
        <v>148</v>
      </c>
      <c r="G148" s="65" t="str">
        <f t="shared" si="63"/>
        <v/>
      </c>
      <c r="H148" s="4" t="str">
        <f>IF(G148="I",$K148,IF(G148="II",$K148-SUM(H$8:H147),IF(G148="III",$K148-SUM(H$8:H147),IF(G148="IV",$K148-SUM(H$8:H147),IF(G148="V",1-SUM(H$8:H147)," ")))))</f>
        <v xml:space="preserve"> </v>
      </c>
      <c r="I148" s="66" t="str">
        <f t="shared" si="45"/>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93">
        <f t="shared" si="64"/>
        <v>148</v>
      </c>
      <c r="S148" s="12">
        <f t="shared" si="50"/>
        <v>96</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96</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6"/>
        <v>0</v>
      </c>
      <c r="B149" s="5">
        <f t="shared" si="47"/>
        <v>0</v>
      </c>
      <c r="C149" s="14">
        <f t="shared" si="62"/>
        <v>95</v>
      </c>
      <c r="F149" s="253">
        <f>VLOOKUP(C149,Blad1!$A:$H,8,0)</f>
        <v>148</v>
      </c>
      <c r="G149" s="65" t="str">
        <f t="shared" si="63"/>
        <v/>
      </c>
      <c r="H149" s="4" t="str">
        <f>IF(G149="I",$K149,IF(G149="II",$K149-SUM(H$8:H148),IF(G149="III",$K149-SUM(H$8:H148),IF(G149="IV",$K149-SUM(H$8:H148),IF(G149="V",1-SUM(H$8:H148)," ")))))</f>
        <v xml:space="preserve"> </v>
      </c>
      <c r="I149" s="66" t="str">
        <f t="shared" si="45"/>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93">
        <f t="shared" si="64"/>
        <v>148</v>
      </c>
      <c r="S149" s="12">
        <f t="shared" si="50"/>
        <v>95</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95</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6"/>
        <v>0</v>
      </c>
      <c r="B150" s="5">
        <f t="shared" si="47"/>
        <v>0</v>
      </c>
      <c r="C150" s="14">
        <f t="shared" si="62"/>
        <v>94</v>
      </c>
      <c r="F150" s="253">
        <f>VLOOKUP(C150,Blad1!$A:$H,8,0)</f>
        <v>147</v>
      </c>
      <c r="G150" s="65" t="str">
        <f t="shared" si="63"/>
        <v/>
      </c>
      <c r="H150" s="4" t="str">
        <f>IF(G150="I",$K150,IF(G150="II",$K150-SUM(H$8:H149),IF(G150="III",$K150-SUM(H$8:H149),IF(G150="IV",$K150-SUM(H$8:H149),IF(G150="V",1-SUM(H$8:H149)," ")))))</f>
        <v xml:space="preserve"> </v>
      </c>
      <c r="I150" s="66" t="str">
        <f t="shared" si="45"/>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93">
        <f t="shared" si="64"/>
        <v>147</v>
      </c>
      <c r="S150" s="12">
        <f t="shared" si="50"/>
        <v>94</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94</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6"/>
        <v>0</v>
      </c>
      <c r="B151" s="5">
        <f t="shared" si="47"/>
        <v>0</v>
      </c>
      <c r="C151" s="14">
        <f t="shared" si="62"/>
        <v>93</v>
      </c>
      <c r="F151" s="253">
        <f>VLOOKUP(C151,Blad1!$A:$H,8,0)</f>
        <v>146</v>
      </c>
      <c r="G151" s="65" t="str">
        <f t="shared" si="63"/>
        <v/>
      </c>
      <c r="H151" s="4" t="str">
        <f>IF(G151="I",$K151,IF(G151="II",$K151-SUM(H$8:H150),IF(G151="III",$K151-SUM(H$8:H150),IF(G151="IV",$K151-SUM(H$8:H150),IF(G151="V",1-SUM(H$8:H150)," ")))))</f>
        <v xml:space="preserve"> </v>
      </c>
      <c r="I151" s="66" t="str">
        <f t="shared" si="45"/>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93">
        <f t="shared" si="64"/>
        <v>146</v>
      </c>
      <c r="S151" s="12">
        <f t="shared" si="50"/>
        <v>93</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93</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6"/>
        <v>0</v>
      </c>
      <c r="B152" s="5">
        <f t="shared" si="47"/>
        <v>0</v>
      </c>
      <c r="C152" s="14">
        <f t="shared" si="62"/>
        <v>92</v>
      </c>
      <c r="F152" s="253">
        <f>VLOOKUP(C152,Blad1!$A:$H,8,0)</f>
        <v>146</v>
      </c>
      <c r="G152" s="65" t="str">
        <f t="shared" si="63"/>
        <v/>
      </c>
      <c r="H152" s="4" t="str">
        <f>IF(G152="I",$K152,IF(G152="II",$K152-SUM(H$8:H151),IF(G152="III",$K152-SUM(H$8:H151),IF(G152="IV",$K152-SUM(H$8:H151),IF(G152="V",1-SUM(H$8:H151)," ")))))</f>
        <v xml:space="preserve"> </v>
      </c>
      <c r="I152" s="66" t="str">
        <f t="shared" si="45"/>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93">
        <f t="shared" si="64"/>
        <v>146</v>
      </c>
      <c r="S152" s="12">
        <f t="shared" si="50"/>
        <v>92</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92</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6"/>
        <v>0</v>
      </c>
      <c r="B153" s="5">
        <f t="shared" si="47"/>
        <v>0</v>
      </c>
      <c r="C153" s="14">
        <f t="shared" si="62"/>
        <v>91</v>
      </c>
      <c r="F153" s="253">
        <f>VLOOKUP(C153,Blad1!$A:$H,8,0)</f>
        <v>145</v>
      </c>
      <c r="G153" s="65" t="str">
        <f t="shared" si="63"/>
        <v/>
      </c>
      <c r="H153" s="4" t="str">
        <f>IF(G153="I",$K153,IF(G153="II",$K153-SUM(H$8:H152),IF(G153="III",$K153-SUM(H$8:H152),IF(G153="IV",$K153-SUM(H$8:H152),IF(G153="V",1-SUM(H$8:H152)," ")))))</f>
        <v xml:space="preserve"> </v>
      </c>
      <c r="I153" s="66" t="str">
        <f t="shared" si="45"/>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93">
        <f t="shared" si="64"/>
        <v>145</v>
      </c>
      <c r="S153" s="12">
        <f t="shared" si="50"/>
        <v>91</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91</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6"/>
        <v>0</v>
      </c>
      <c r="B154" s="5">
        <f t="shared" si="47"/>
        <v>0</v>
      </c>
      <c r="C154" s="14">
        <f t="shared" si="62"/>
        <v>90</v>
      </c>
      <c r="F154" s="253">
        <f>VLOOKUP(C154,Blad1!$A:$H,8,0)</f>
        <v>144</v>
      </c>
      <c r="G154" s="65" t="str">
        <f t="shared" si="63"/>
        <v/>
      </c>
      <c r="H154" s="4" t="str">
        <f>IF(G154="I",$K154,IF(G154="II",$K154-SUM(H$8:H153),IF(G154="III",$K154-SUM(H$8:H153),IF(G154="IV",$K154-SUM(H$8:H153),IF(G154="V",1-SUM(H$8:H153)," ")))))</f>
        <v xml:space="preserve"> </v>
      </c>
      <c r="I154" s="66" t="str">
        <f t="shared" si="45"/>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93">
        <f t="shared" si="64"/>
        <v>144</v>
      </c>
      <c r="S154" s="12">
        <f t="shared" si="50"/>
        <v>90</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90</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6"/>
        <v>0</v>
      </c>
      <c r="B155" s="5">
        <f t="shared" si="47"/>
        <v>0</v>
      </c>
      <c r="C155" s="14">
        <f t="shared" si="62"/>
        <v>89</v>
      </c>
      <c r="F155" s="253">
        <f>VLOOKUP(C155,Blad1!$A:$H,8,0)</f>
        <v>144</v>
      </c>
      <c r="G155" s="65" t="str">
        <f t="shared" si="63"/>
        <v/>
      </c>
      <c r="H155" s="4" t="str">
        <f>IF(G155="I",$K155,IF(G155="II",$K155-SUM(H$8:H154),IF(G155="III",$K155-SUM(H$8:H154),IF(G155="IV",$K155-SUM(H$8:H154),IF(G155="V",1-SUM(H$8:H154)," ")))))</f>
        <v xml:space="preserve"> </v>
      </c>
      <c r="I155" s="66" t="str">
        <f t="shared" si="45"/>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93">
        <f t="shared" si="64"/>
        <v>144</v>
      </c>
      <c r="S155" s="12">
        <f t="shared" si="50"/>
        <v>89</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89</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6"/>
        <v>0</v>
      </c>
      <c r="B156" s="5">
        <f t="shared" si="47"/>
        <v>0</v>
      </c>
      <c r="C156" s="14">
        <f t="shared" si="62"/>
        <v>88</v>
      </c>
      <c r="F156" s="253">
        <f>VLOOKUP(C156,Blad1!$A:$H,8,0)</f>
        <v>143</v>
      </c>
      <c r="G156" s="65" t="str">
        <f t="shared" si="63"/>
        <v/>
      </c>
      <c r="H156" s="4" t="str">
        <f>IF(G156="I",$K156,IF(G156="II",$K156-SUM(H$8:H155),IF(G156="III",$K156-SUM(H$8:H155),IF(G156="IV",$K156-SUM(H$8:H155),IF(G156="V",1-SUM(H$8:H155)," ")))))</f>
        <v xml:space="preserve"> </v>
      </c>
      <c r="I156" s="66" t="str">
        <f t="shared" si="45"/>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93">
        <f t="shared" si="64"/>
        <v>143</v>
      </c>
      <c r="S156" s="12">
        <f t="shared" si="50"/>
        <v>88</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88</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6"/>
        <v>0</v>
      </c>
      <c r="B157" s="5">
        <f t="shared" si="47"/>
        <v>0</v>
      </c>
      <c r="C157" s="14">
        <f t="shared" si="62"/>
        <v>87</v>
      </c>
      <c r="F157" s="253">
        <f>VLOOKUP(C157,Blad1!$A:$H,8,0)</f>
        <v>143</v>
      </c>
      <c r="G157" s="65" t="str">
        <f t="shared" si="63"/>
        <v/>
      </c>
      <c r="H157" s="4" t="str">
        <f>IF(G157="I",$K157,IF(G157="II",$K157-SUM(H$8:H156),IF(G157="III",$K157-SUM(H$8:H156),IF(G157="IV",$K157-SUM(H$8:H156),IF(G157="V",1-SUM(H$8:H156)," ")))))</f>
        <v xml:space="preserve"> </v>
      </c>
      <c r="I157" s="66" t="str">
        <f t="shared" si="45"/>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93">
        <f t="shared" si="64"/>
        <v>143</v>
      </c>
      <c r="S157" s="12">
        <f t="shared" si="50"/>
        <v>87</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87</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6"/>
        <v>0</v>
      </c>
      <c r="B158" s="5">
        <f t="shared" si="47"/>
        <v>0</v>
      </c>
      <c r="C158" s="14">
        <f t="shared" si="62"/>
        <v>86</v>
      </c>
      <c r="F158" s="253">
        <f>VLOOKUP(C158,Blad1!$A:$H,8,0)</f>
        <v>142</v>
      </c>
      <c r="G158" s="65" t="str">
        <f t="shared" si="63"/>
        <v/>
      </c>
      <c r="H158" s="4" t="str">
        <f>IF(G158="I",$K158,IF(G158="II",$K158-SUM(H$8:H157),IF(G158="III",$K158-SUM(H$8:H157),IF(G158="IV",$K158-SUM(H$8:H157),IF(G158="V",1-SUM(H$8:H157)," ")))))</f>
        <v xml:space="preserve"> </v>
      </c>
      <c r="I158" s="66" t="str">
        <f t="shared" si="45"/>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93">
        <f t="shared" si="64"/>
        <v>142</v>
      </c>
      <c r="S158" s="12">
        <f t="shared" si="50"/>
        <v>86</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86</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6"/>
        <v>0</v>
      </c>
      <c r="B159" s="5">
        <f t="shared" si="47"/>
        <v>0</v>
      </c>
      <c r="C159" s="14">
        <f t="shared" si="62"/>
        <v>85</v>
      </c>
      <c r="F159" s="253">
        <f>VLOOKUP(C159,Blad1!$A:$H,8,0)</f>
        <v>141</v>
      </c>
      <c r="G159" s="65" t="str">
        <f t="shared" si="63"/>
        <v/>
      </c>
      <c r="H159" s="4" t="str">
        <f>IF(G159="I",$K159,IF(G159="II",$K159-SUM(H$8:H158),IF(G159="III",$K159-SUM(H$8:H158),IF(G159="IV",$K159-SUM(H$8:H158),IF(G159="V",1-SUM(H$8:H158)," ")))))</f>
        <v xml:space="preserve"> </v>
      </c>
      <c r="I159" s="66" t="str">
        <f t="shared" si="45"/>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93">
        <f t="shared" si="64"/>
        <v>141</v>
      </c>
      <c r="S159" s="12">
        <f t="shared" si="50"/>
        <v>85</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85</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6"/>
        <v>0</v>
      </c>
      <c r="B160" s="5">
        <f t="shared" si="47"/>
        <v>0</v>
      </c>
      <c r="C160" s="14">
        <f t="shared" si="62"/>
        <v>84</v>
      </c>
      <c r="F160" s="253">
        <f>VLOOKUP(C160,Blad1!$A:$H,8,0)</f>
        <v>141</v>
      </c>
      <c r="G160" s="65" t="str">
        <f t="shared" si="63"/>
        <v/>
      </c>
      <c r="H160" s="4" t="str">
        <f>IF(G160="I",$K160,IF(G160="II",$K160-SUM(H$8:H159),IF(G160="III",$K160-SUM(H$8:H159),IF(G160="IV",$K160-SUM(H$8:H159),IF(G160="V",1-SUM(H$8:H159)," ")))))</f>
        <v xml:space="preserve"> </v>
      </c>
      <c r="I160" s="66" t="str">
        <f t="shared" si="45"/>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93">
        <f t="shared" si="64"/>
        <v>141</v>
      </c>
      <c r="S160" s="12">
        <f t="shared" si="50"/>
        <v>84</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84</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6"/>
        <v>0</v>
      </c>
      <c r="B161" s="5">
        <f t="shared" si="47"/>
        <v>0</v>
      </c>
      <c r="C161" s="14">
        <f t="shared" si="62"/>
        <v>83</v>
      </c>
      <c r="F161" s="253">
        <f>VLOOKUP(C161,Blad1!$A:$H,8,0)</f>
        <v>140</v>
      </c>
      <c r="G161" s="65" t="str">
        <f t="shared" si="63"/>
        <v/>
      </c>
      <c r="H161" s="4" t="str">
        <f>IF(G161="I",$K161,IF(G161="II",$K161-SUM(H$8:H160),IF(G161="III",$K161-SUM(H$8:H160),IF(G161="IV",$K161-SUM(H$8:H160),IF(G161="V",1-SUM(H$8:H160)," ")))))</f>
        <v xml:space="preserve"> </v>
      </c>
      <c r="I161" s="66" t="str">
        <f t="shared" si="45"/>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93">
        <f t="shared" si="64"/>
        <v>140</v>
      </c>
      <c r="S161" s="12">
        <f t="shared" si="50"/>
        <v>83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83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6"/>
        <v>0</v>
      </c>
      <c r="B162" s="5">
        <f t="shared" si="47"/>
        <v>0</v>
      </c>
      <c r="C162" s="14">
        <f t="shared" si="62"/>
        <v>82</v>
      </c>
      <c r="F162" s="253">
        <f>VLOOKUP(C162,Blad1!$A:$H,8,0)</f>
        <v>139</v>
      </c>
      <c r="G162" s="65" t="str">
        <f t="shared" si="63"/>
        <v/>
      </c>
      <c r="H162" s="4" t="str">
        <f>IF(G162="I",$K162,IF(G162="II",$K162-SUM(H$8:H161),IF(G162="III",$K162-SUM(H$8:H161),IF(G162="IV",$K162-SUM(H$8:H161),IF(G162="V",1-SUM(H$8:H161)," ")))))</f>
        <v xml:space="preserve"> </v>
      </c>
      <c r="I162" s="66" t="str">
        <f t="shared" si="45"/>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93">
        <f t="shared" si="64"/>
        <v>139</v>
      </c>
      <c r="S162" s="12">
        <f t="shared" si="50"/>
        <v>82</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82</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6"/>
        <v>0</v>
      </c>
      <c r="B163" s="5">
        <f t="shared" si="47"/>
        <v>0</v>
      </c>
      <c r="C163" s="14">
        <f t="shared" si="62"/>
        <v>81</v>
      </c>
      <c r="F163" s="253">
        <f>VLOOKUP(C163,Blad1!$A:$H,8,0)</f>
        <v>139</v>
      </c>
      <c r="G163" s="65" t="str">
        <f t="shared" si="63"/>
        <v/>
      </c>
      <c r="H163" s="4" t="str">
        <f>IF(G163="I",$K163,IF(G163="II",$K163-SUM(H$8:H162),IF(G163="III",$K163-SUM(H$8:H162),IF(G163="IV",$K163-SUM(H$8:H162),IF(G163="V",1-SUM(H$8:H162)," ")))))</f>
        <v xml:space="preserve"> </v>
      </c>
      <c r="I163" s="66" t="str">
        <f t="shared" si="45"/>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93">
        <f t="shared" si="64"/>
        <v>139</v>
      </c>
      <c r="S163" s="12">
        <f t="shared" si="50"/>
        <v>81</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81</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6"/>
        <v>0</v>
      </c>
      <c r="B164" s="5">
        <f t="shared" si="47"/>
        <v>0</v>
      </c>
      <c r="C164" s="14">
        <f t="shared" si="62"/>
        <v>80</v>
      </c>
      <c r="F164" s="253">
        <f>VLOOKUP(C164,Blad1!$A:$H,8,0)</f>
        <v>138</v>
      </c>
      <c r="G164" s="65" t="str">
        <f t="shared" si="63"/>
        <v/>
      </c>
      <c r="H164" s="4" t="str">
        <f>IF(G164="I",$K164,IF(G164="II",$K164-SUM(H$8:H163),IF(G164="III",$K164-SUM(H$8:H163),IF(G164="IV",$K164-SUM(H$8:H163),IF(G164="V",1-SUM(H$8:H163)," ")))))</f>
        <v xml:space="preserve"> </v>
      </c>
      <c r="I164" s="66" t="str">
        <f t="shared" si="45"/>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93">
        <f t="shared" si="64"/>
        <v>138</v>
      </c>
      <c r="S164" s="12">
        <f t="shared" si="50"/>
        <v>80</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80</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6"/>
        <v>0</v>
      </c>
      <c r="B165" s="5">
        <f t="shared" si="47"/>
        <v>0</v>
      </c>
      <c r="C165" s="14">
        <f t="shared" si="62"/>
        <v>79</v>
      </c>
      <c r="F165" s="253">
        <f>VLOOKUP(C165,Blad1!$A:$H,8,0)</f>
        <v>138</v>
      </c>
      <c r="G165" s="65" t="str">
        <f t="shared" si="63"/>
        <v/>
      </c>
      <c r="H165" s="4" t="str">
        <f>IF(G165="I",$K165,IF(G165="II",$K165-SUM(H$8:H164),IF(G165="III",$K165-SUM(H$8:H164),IF(G165="IV",$K165-SUM(H$8:H164),IF(G165="V",1-SUM(H$8:H164)," ")))))</f>
        <v xml:space="preserve"> </v>
      </c>
      <c r="I165" s="66" t="str">
        <f t="shared" si="45"/>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93">
        <f t="shared" si="64"/>
        <v>138</v>
      </c>
      <c r="S165" s="12">
        <f t="shared" si="50"/>
        <v>79</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79</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6"/>
        <v>0</v>
      </c>
      <c r="B166" s="5">
        <f t="shared" si="47"/>
        <v>0</v>
      </c>
      <c r="C166" s="14">
        <f t="shared" si="62"/>
        <v>78</v>
      </c>
      <c r="F166" s="253">
        <f>VLOOKUP(C166,Blad1!$A:$H,8,0)</f>
        <v>137</v>
      </c>
      <c r="G166" s="65" t="str">
        <f t="shared" si="63"/>
        <v/>
      </c>
      <c r="H166" s="4" t="str">
        <f>IF(G166="I",$K166,IF(G166="II",$K166-SUM(H$8:H165),IF(G166="III",$K166-SUM(H$8:H165),IF(G166="IV",$K166-SUM(H$8:H165),IF(G166="V",1-SUM(H$8:H165)," ")))))</f>
        <v xml:space="preserve"> </v>
      </c>
      <c r="I166" s="66" t="str">
        <f t="shared" si="45"/>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93">
        <f t="shared" si="64"/>
        <v>137</v>
      </c>
      <c r="S166" s="12">
        <f t="shared" si="50"/>
        <v>78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78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6"/>
        <v>0</v>
      </c>
      <c r="B167" s="5">
        <f t="shared" si="47"/>
        <v>0</v>
      </c>
      <c r="C167" s="14">
        <f t="shared" si="62"/>
        <v>77</v>
      </c>
      <c r="F167" s="253">
        <f>VLOOKUP(C167,Blad1!$A:$H,8,0)</f>
        <v>136</v>
      </c>
      <c r="G167" s="65" t="str">
        <f t="shared" si="63"/>
        <v/>
      </c>
      <c r="H167" s="4" t="str">
        <f>IF(G167="I",$K167,IF(G167="II",$K167-SUM(H$8:H166),IF(G167="III",$K167-SUM(H$8:H166),IF(G167="IV",$K167-SUM(H$8:H166),IF(G167="V",1-SUM(H$8:H166)," ")))))</f>
        <v xml:space="preserve"> </v>
      </c>
      <c r="I167" s="66" t="str">
        <f t="shared" si="45"/>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93">
        <f t="shared" si="64"/>
        <v>136</v>
      </c>
      <c r="S167" s="12">
        <f t="shared" si="50"/>
        <v>77</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77</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6"/>
        <v>0</v>
      </c>
      <c r="B168" s="5">
        <f t="shared" si="47"/>
        <v>0</v>
      </c>
      <c r="C168" s="14">
        <f t="shared" si="62"/>
        <v>76</v>
      </c>
      <c r="F168" s="253">
        <f>VLOOKUP(C168,Blad1!$A:$H,8,0)</f>
        <v>136</v>
      </c>
      <c r="G168" s="65" t="str">
        <f t="shared" si="63"/>
        <v/>
      </c>
      <c r="H168" s="4" t="str">
        <f>IF(G168="I",$K168,IF(G168="II",$K168-SUM(H$8:H167),IF(G168="III",$K168-SUM(H$8:H167),IF(G168="IV",$K168-SUM(H$8:H167),IF(G168="V",1-SUM(H$8:H167)," ")))))</f>
        <v xml:space="preserve"> </v>
      </c>
      <c r="I168" s="66" t="str">
        <f t="shared" si="45"/>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93">
        <f t="shared" si="64"/>
        <v>136</v>
      </c>
      <c r="S168" s="12">
        <f t="shared" si="50"/>
        <v>76</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76</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6"/>
        <v>0</v>
      </c>
      <c r="B169" s="5">
        <f t="shared" si="47"/>
        <v>0</v>
      </c>
      <c r="C169" s="14">
        <f t="shared" si="62"/>
        <v>75</v>
      </c>
      <c r="F169" s="253">
        <f>VLOOKUP(C169,Blad1!$A:$H,8,0)</f>
        <v>135</v>
      </c>
      <c r="G169" s="65" t="str">
        <f t="shared" si="63"/>
        <v/>
      </c>
      <c r="H169" s="4" t="str">
        <f>IF(G169="I",$K169,IF(G169="II",$K169-SUM(H$8:H168),IF(G169="III",$K169-SUM(H$8:H168),IF(G169="IV",$K169-SUM(H$8:H168),IF(G169="V",1-SUM(H$8:H168)," ")))))</f>
        <v xml:space="preserve"> </v>
      </c>
      <c r="I169" s="66" t="str">
        <f t="shared" si="45"/>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93">
        <f t="shared" si="64"/>
        <v>135</v>
      </c>
      <c r="S169" s="12">
        <f t="shared" si="50"/>
        <v>75</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75</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6"/>
        <v>0</v>
      </c>
      <c r="B170" s="5">
        <f t="shared" si="47"/>
        <v>0</v>
      </c>
      <c r="C170" s="14">
        <f t="shared" si="62"/>
        <v>74</v>
      </c>
      <c r="F170" s="253">
        <f>VLOOKUP(C170,Blad1!$A:$H,8,0)</f>
        <v>134</v>
      </c>
      <c r="G170" s="65" t="str">
        <f t="shared" si="63"/>
        <v/>
      </c>
      <c r="H170" s="4" t="str">
        <f>IF(G170="I",$K170,IF(G170="II",$K170-SUM(H$8:H169),IF(G170="III",$K170-SUM(H$8:H169),IF(G170="IV",$K170-SUM(H$8:H169),IF(G170="V",1-SUM(H$8:H169)," ")))))</f>
        <v xml:space="preserve"> </v>
      </c>
      <c r="I170" s="66" t="str">
        <f t="shared" si="45"/>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93">
        <f t="shared" si="64"/>
        <v>134</v>
      </c>
      <c r="S170" s="12">
        <f t="shared" si="50"/>
        <v>74</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74</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6"/>
        <v>0</v>
      </c>
      <c r="B171" s="5">
        <f t="shared" si="47"/>
        <v>0</v>
      </c>
      <c r="C171" s="14">
        <f t="shared" si="62"/>
        <v>73</v>
      </c>
      <c r="F171" s="253">
        <f>VLOOKUP(C171,Blad1!$A:$H,8,0)</f>
        <v>134</v>
      </c>
      <c r="G171" s="65" t="str">
        <f t="shared" si="63"/>
        <v/>
      </c>
      <c r="H171" s="4" t="str">
        <f>IF(G171="I",$K171,IF(G171="II",$K171-SUM(H$8:H170),IF(G171="III",$K171-SUM(H$8:H170),IF(G171="IV",$K171-SUM(H$8:H170),IF(G171="V",1-SUM(H$8:H170)," ")))))</f>
        <v xml:space="preserve"> </v>
      </c>
      <c r="I171" s="66" t="str">
        <f t="shared" si="45"/>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93">
        <f t="shared" si="64"/>
        <v>134</v>
      </c>
      <c r="S171" s="12">
        <f t="shared" si="50"/>
        <v>73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73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6"/>
        <v>0</v>
      </c>
      <c r="B172" s="5">
        <f t="shared" si="47"/>
        <v>0</v>
      </c>
      <c r="C172" s="14">
        <f t="shared" si="62"/>
        <v>72</v>
      </c>
      <c r="F172" s="253">
        <f>VLOOKUP(C172,Blad1!$A:$H,8,0)</f>
        <v>133</v>
      </c>
      <c r="G172" s="65" t="str">
        <f t="shared" si="63"/>
        <v/>
      </c>
      <c r="H172" s="4" t="str">
        <f>IF(G172="I",$K172,IF(G172="II",$K172-SUM(H$8:H171),IF(G172="III",$K172-SUM(H$8:H171),IF(G172="IV",$K172-SUM(H$8:H171),IF(G172="V",1-SUM(H$8:H171)," ")))))</f>
        <v xml:space="preserve"> </v>
      </c>
      <c r="I172" s="66" t="str">
        <f t="shared" si="45"/>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93">
        <f t="shared" si="64"/>
        <v>133</v>
      </c>
      <c r="S172" s="12">
        <f t="shared" si="50"/>
        <v>72</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72</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6"/>
        <v>0</v>
      </c>
      <c r="B173" s="5">
        <f t="shared" si="47"/>
        <v>0</v>
      </c>
      <c r="C173" s="14">
        <f t="shared" si="62"/>
        <v>71</v>
      </c>
      <c r="F173" s="253">
        <f>VLOOKUP(C173,Blad1!$A:$H,8,0)</f>
        <v>132</v>
      </c>
      <c r="G173" s="65" t="str">
        <f t="shared" si="63"/>
        <v/>
      </c>
      <c r="H173" s="4" t="str">
        <f>IF(G173="I",$K173,IF(G173="II",$K173-SUM(H$8:H172),IF(G173="III",$K173-SUM(H$8:H172),IF(G173="IV",$K173-SUM(H$8:H172),IF(G173="V",1-SUM(H$8:H172)," ")))))</f>
        <v xml:space="preserve"> </v>
      </c>
      <c r="I173" s="66" t="str">
        <f t="shared" si="45"/>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93">
        <f t="shared" si="64"/>
        <v>132</v>
      </c>
      <c r="S173" s="12">
        <f t="shared" si="50"/>
        <v>71</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71</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6"/>
        <v>0</v>
      </c>
      <c r="B174" s="5">
        <f t="shared" si="47"/>
        <v>0</v>
      </c>
      <c r="C174" s="14">
        <f t="shared" si="62"/>
        <v>70</v>
      </c>
      <c r="F174" s="253">
        <f>VLOOKUP(C174,Blad1!$A:$H,8,0)</f>
        <v>132</v>
      </c>
      <c r="G174" s="65" t="str">
        <f t="shared" si="63"/>
        <v/>
      </c>
      <c r="H174" s="4" t="str">
        <f>IF(G174="I",$K174,IF(G174="II",$K174-SUM(H$8:H173),IF(G174="III",$K174-SUM(H$8:H173),IF(G174="IV",$K174-SUM(H$8:H173),IF(G174="V",1-SUM(H$8:H173)," ")))))</f>
        <v xml:space="preserve"> </v>
      </c>
      <c r="I174" s="66" t="str">
        <f t="shared" si="45"/>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93">
        <f t="shared" si="64"/>
        <v>132</v>
      </c>
      <c r="S174" s="12">
        <f t="shared" si="50"/>
        <v>70</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70</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6"/>
        <v>0</v>
      </c>
      <c r="B175" s="5">
        <f t="shared" si="47"/>
        <v>0</v>
      </c>
      <c r="C175" s="14">
        <f t="shared" si="62"/>
        <v>69</v>
      </c>
      <c r="F175" s="253">
        <f>VLOOKUP(C175,Blad1!$A:$H,8,0)</f>
        <v>131</v>
      </c>
      <c r="G175" s="65" t="str">
        <f t="shared" si="63"/>
        <v/>
      </c>
      <c r="H175" s="4" t="str">
        <f>IF(G175="I",$K175,IF(G175="II",$K175-SUM(H$8:H174),IF(G175="III",$K175-SUM(H$8:H174),IF(G175="IV",$K175-SUM(H$8:H174),IF(G175="V",1-SUM(H$8:H174)," ")))))</f>
        <v xml:space="preserve"> </v>
      </c>
      <c r="I175" s="66" t="str">
        <f t="shared" si="45"/>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93">
        <f t="shared" si="64"/>
        <v>131</v>
      </c>
      <c r="S175" s="12">
        <f t="shared" si="50"/>
        <v>69</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69</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6"/>
        <v>0</v>
      </c>
      <c r="B176" s="5">
        <f t="shared" si="47"/>
        <v>0</v>
      </c>
      <c r="C176" s="14">
        <f t="shared" si="62"/>
        <v>68</v>
      </c>
      <c r="F176" s="253">
        <f>VLOOKUP(C176,Blad1!$A:$H,8,0)</f>
        <v>131</v>
      </c>
      <c r="G176" s="65" t="str">
        <f t="shared" si="63"/>
        <v/>
      </c>
      <c r="H176" s="4" t="str">
        <f>IF(G176="I",$K176,IF(G176="II",$K176-SUM(H$8:H175),IF(G176="III",$K176-SUM(H$8:H175),IF(G176="IV",$K176-SUM(H$8:H175),IF(G176="V",1-SUM(H$8:H175)," ")))))</f>
        <v xml:space="preserve"> </v>
      </c>
      <c r="I176" s="66" t="str">
        <f t="shared" si="45"/>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93">
        <f t="shared" si="64"/>
        <v>131</v>
      </c>
      <c r="S176" s="12">
        <f t="shared" si="50"/>
        <v>68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68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6"/>
        <v>0</v>
      </c>
      <c r="B177" s="5">
        <f t="shared" si="47"/>
        <v>0</v>
      </c>
      <c r="C177" s="14">
        <f t="shared" si="62"/>
        <v>67</v>
      </c>
      <c r="F177" s="253">
        <f>VLOOKUP(C177,Blad1!$A:$H,8,0)</f>
        <v>130</v>
      </c>
      <c r="G177" s="65" t="str">
        <f t="shared" si="63"/>
        <v/>
      </c>
      <c r="H177" s="4" t="str">
        <f>IF(G177="I",$K177,IF(G177="II",$K177-SUM(H$8:H176),IF(G177="III",$K177-SUM(H$8:H176),IF(G177="IV",$K177-SUM(H$8:H176),IF(G177="V",1-SUM(H$8:H176)," ")))))</f>
        <v xml:space="preserve"> </v>
      </c>
      <c r="I177" s="66" t="str">
        <f t="shared" si="45"/>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93">
        <f t="shared" si="64"/>
        <v>130</v>
      </c>
      <c r="S177" s="12">
        <f t="shared" si="50"/>
        <v>67</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67</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6"/>
        <v>0</v>
      </c>
      <c r="B178" s="5">
        <f t="shared" si="47"/>
        <v>0</v>
      </c>
      <c r="C178" s="14">
        <f t="shared" si="62"/>
        <v>66</v>
      </c>
      <c r="F178" s="253">
        <f>VLOOKUP(C178,Blad1!$A:$H,8,0)</f>
        <v>129</v>
      </c>
      <c r="G178" s="65" t="str">
        <f t="shared" si="63"/>
        <v/>
      </c>
      <c r="H178" s="4" t="str">
        <f>IF(G178="I",$K178,IF(G178="II",$K178-SUM(H$8:H177),IF(G178="III",$K178-SUM(H$8:H177),IF(G178="IV",$K178-SUM(H$8:H177),IF(G178="V",1-SUM(H$8:H177)," ")))))</f>
        <v xml:space="preserve"> </v>
      </c>
      <c r="I178" s="66" t="str">
        <f t="shared" si="45"/>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93">
        <f t="shared" si="64"/>
        <v>129</v>
      </c>
      <c r="S178" s="12">
        <f t="shared" si="50"/>
        <v>66</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66</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6"/>
        <v>0</v>
      </c>
      <c r="B179" s="5">
        <f t="shared" si="47"/>
        <v>0</v>
      </c>
      <c r="C179" s="14">
        <f t="shared" si="62"/>
        <v>65</v>
      </c>
      <c r="F179" s="253">
        <f>VLOOKUP(C179,Blad1!$A:$H,8,0)</f>
        <v>129</v>
      </c>
      <c r="G179" s="65" t="str">
        <f t="shared" si="63"/>
        <v/>
      </c>
      <c r="H179" s="4" t="str">
        <f>IF(G179="I",$K179,IF(G179="II",$K179-SUM(H$8:H178),IF(G179="III",$K179-SUM(H$8:H178),IF(G179="IV",$K179-SUM(H$8:H178),IF(G179="V",1-SUM(H$8:H178)," ")))))</f>
        <v xml:space="preserve"> </v>
      </c>
      <c r="I179" s="66" t="str">
        <f t="shared" si="45"/>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93">
        <f t="shared" si="64"/>
        <v>129</v>
      </c>
      <c r="S179" s="12">
        <f t="shared" si="50"/>
        <v>65</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65</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6"/>
        <v>0</v>
      </c>
      <c r="B180" s="5">
        <f t="shared" si="47"/>
        <v>0</v>
      </c>
      <c r="C180" s="14">
        <f t="shared" si="62"/>
        <v>64</v>
      </c>
      <c r="F180" s="253">
        <f>VLOOKUP(C180,Blad1!$A:$H,8,0)</f>
        <v>128</v>
      </c>
      <c r="G180" s="65" t="str">
        <f t="shared" si="63"/>
        <v/>
      </c>
      <c r="H180" s="4" t="str">
        <f>IF(G180="I",$K180,IF(G180="II",$K180-SUM(H$8:H179),IF(G180="III",$K180-SUM(H$8:H179),IF(G180="IV",$K180-SUM(H$8:H179),IF(G180="V",1-SUM(H$8:H179)," ")))))</f>
        <v xml:space="preserve"> </v>
      </c>
      <c r="I180" s="66" t="str">
        <f t="shared" si="45"/>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93">
        <f t="shared" si="64"/>
        <v>128</v>
      </c>
      <c r="S180" s="12">
        <f t="shared" si="50"/>
        <v>64</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64</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6"/>
        <v>0</v>
      </c>
      <c r="B181" s="5">
        <f t="shared" si="47"/>
        <v>0</v>
      </c>
      <c r="C181" s="14">
        <f t="shared" si="62"/>
        <v>63</v>
      </c>
      <c r="F181" s="253">
        <f>VLOOKUP(C181,Blad1!$A:$H,8,0)</f>
        <v>127</v>
      </c>
      <c r="G181" s="65" t="str">
        <f t="shared" si="63"/>
        <v/>
      </c>
      <c r="H181" s="4" t="str">
        <f>IF(G181="I",$K181,IF(G181="II",$K181-SUM(H$8:H180),IF(G181="III",$K181-SUM(H$8:H180),IF(G181="IV",$K181-SUM(H$8:H180),IF(G181="V",1-SUM(H$8:H180)," ")))))</f>
        <v xml:space="preserve"> </v>
      </c>
      <c r="I181" s="66" t="str">
        <f t="shared" si="45"/>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93">
        <f t="shared" si="64"/>
        <v>127</v>
      </c>
      <c r="S181" s="12">
        <f t="shared" si="50"/>
        <v>63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63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6"/>
        <v>0</v>
      </c>
      <c r="B182" s="5">
        <f t="shared" si="47"/>
        <v>0</v>
      </c>
      <c r="C182" s="14">
        <f t="shared" si="62"/>
        <v>62</v>
      </c>
      <c r="F182" s="253">
        <f>VLOOKUP(C182,Blad1!$A:$H,8,0)</f>
        <v>127</v>
      </c>
      <c r="G182" s="65" t="str">
        <f t="shared" si="63"/>
        <v/>
      </c>
      <c r="H182" s="4" t="str">
        <f>IF(G182="I",$K182,IF(G182="II",$K182-SUM(H$8:H181),IF(G182="III",$K182-SUM(H$8:H181),IF(G182="IV",$K182-SUM(H$8:H181),IF(G182="V",1-SUM(H$8:H181)," ")))))</f>
        <v xml:space="preserve"> </v>
      </c>
      <c r="I182" s="66" t="str">
        <f t="shared" si="45"/>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93">
        <f t="shared" si="64"/>
        <v>127</v>
      </c>
      <c r="S182" s="12">
        <f t="shared" si="50"/>
        <v>62</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62</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6"/>
        <v>0</v>
      </c>
      <c r="B183" s="5">
        <f t="shared" si="47"/>
        <v>0</v>
      </c>
      <c r="C183" s="14">
        <f t="shared" si="62"/>
        <v>61</v>
      </c>
      <c r="F183" s="253">
        <f>VLOOKUP(C183,Blad1!$A:$H,8,0)</f>
        <v>126</v>
      </c>
      <c r="G183" s="65" t="str">
        <f t="shared" si="63"/>
        <v/>
      </c>
      <c r="H183" s="4" t="str">
        <f>IF(G183="I",$K183,IF(G183="II",$K183-SUM(H$8:H182),IF(G183="III",$K183-SUM(H$8:H182),IF(G183="IV",$K183-SUM(H$8:H182),IF(G183="V",1-SUM(H$8:H182)," ")))))</f>
        <v xml:space="preserve"> </v>
      </c>
      <c r="I183" s="66" t="str">
        <f t="shared" si="45"/>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93">
        <f t="shared" si="64"/>
        <v>126</v>
      </c>
      <c r="S183" s="12">
        <f t="shared" si="50"/>
        <v>61</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61</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6"/>
        <v>0</v>
      </c>
      <c r="B184" s="5">
        <f t="shared" si="47"/>
        <v>0</v>
      </c>
      <c r="C184" s="14">
        <f t="shared" si="62"/>
        <v>60</v>
      </c>
      <c r="F184" s="253">
        <f>VLOOKUP(C184,Blad1!$A:$H,8,0)</f>
        <v>126</v>
      </c>
      <c r="G184" s="65" t="str">
        <f t="shared" si="63"/>
        <v/>
      </c>
      <c r="H184" s="4" t="str">
        <f>IF(G184="I",$K184,IF(G184="II",$K184-SUM(H$8:H183),IF(G184="III",$K184-SUM(H$8:H183),IF(G184="IV",$K184-SUM(H$8:H183),IF(G184="V",1-SUM(H$8:H183)," ")))))</f>
        <v xml:space="preserve"> </v>
      </c>
      <c r="I184" s="66" t="str">
        <f t="shared" si="45"/>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93">
        <f t="shared" si="64"/>
        <v>126</v>
      </c>
      <c r="S184" s="12">
        <f t="shared" si="50"/>
        <v>60</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60</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6"/>
        <v>0</v>
      </c>
      <c r="B185" s="5">
        <f t="shared" si="47"/>
        <v>0</v>
      </c>
      <c r="C185" s="14">
        <f t="shared" si="62"/>
        <v>59</v>
      </c>
      <c r="F185" s="253">
        <f>VLOOKUP(C185,Blad1!$A:$H,8,0)</f>
        <v>125</v>
      </c>
      <c r="G185" s="65" t="str">
        <f t="shared" si="63"/>
        <v/>
      </c>
      <c r="H185" s="4" t="str">
        <f>IF(G185="I",$K185,IF(G185="II",$K185-SUM(H$8:H184),IF(G185="III",$K185-SUM(H$8:H184),IF(G185="IV",$K185-SUM(H$8:H184),IF(G185="V",1-SUM(H$8:H184)," ")))))</f>
        <v xml:space="preserve"> </v>
      </c>
      <c r="I185" s="66" t="str">
        <f t="shared" si="45"/>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93">
        <f t="shared" si="64"/>
        <v>125</v>
      </c>
      <c r="S185" s="12">
        <f t="shared" si="50"/>
        <v>59</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59</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6"/>
        <v>0</v>
      </c>
      <c r="B186" s="5">
        <f t="shared" si="47"/>
        <v>0</v>
      </c>
      <c r="C186" s="14">
        <f t="shared" si="62"/>
        <v>58</v>
      </c>
      <c r="F186" s="253">
        <f>VLOOKUP(C186,Blad1!$A:$H,8,0)</f>
        <v>124</v>
      </c>
      <c r="G186" s="65" t="str">
        <f t="shared" si="63"/>
        <v/>
      </c>
      <c r="H186" s="4" t="str">
        <f>IF(G186="I",$K186,IF(G186="II",$K186-SUM(H$8:H185),IF(G186="III",$K186-SUM(H$8:H185),IF(G186="IV",$K186-SUM(H$8:H185),IF(G186="V",1-SUM(H$8:H185)," ")))))</f>
        <v xml:space="preserve"> </v>
      </c>
      <c r="I186" s="66" t="str">
        <f t="shared" si="45"/>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93">
        <f t="shared" si="64"/>
        <v>124</v>
      </c>
      <c r="S186" s="12">
        <f t="shared" si="50"/>
        <v>58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58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6"/>
        <v>0</v>
      </c>
      <c r="B187" s="5">
        <f t="shared" si="47"/>
        <v>0</v>
      </c>
      <c r="C187" s="14">
        <f t="shared" si="62"/>
        <v>57</v>
      </c>
      <c r="F187" s="253">
        <f>VLOOKUP(C187,Blad1!$A:$H,8,0)</f>
        <v>124</v>
      </c>
      <c r="G187" s="65" t="str">
        <f t="shared" si="63"/>
        <v/>
      </c>
      <c r="H187" s="4" t="str">
        <f>IF(G187="I",$K187,IF(G187="II",$K187-SUM(H$8:H186),IF(G187="III",$K187-SUM(H$8:H186),IF(G187="IV",$K187-SUM(H$8:H186),IF(G187="V",1-SUM(H$8:H186)," ")))))</f>
        <v xml:space="preserve"> </v>
      </c>
      <c r="I187" s="66" t="str">
        <f t="shared" si="45"/>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93">
        <f t="shared" si="64"/>
        <v>124</v>
      </c>
      <c r="S187" s="12">
        <f t="shared" si="50"/>
        <v>57</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57</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6"/>
        <v>0</v>
      </c>
      <c r="B188" s="5">
        <f t="shared" si="47"/>
        <v>0</v>
      </c>
      <c r="C188" s="14">
        <f t="shared" si="62"/>
        <v>56</v>
      </c>
      <c r="F188" s="253">
        <f>VLOOKUP(C188,Blad1!$A:$H,8,0)</f>
        <v>123</v>
      </c>
      <c r="G188" s="65" t="str">
        <f t="shared" si="63"/>
        <v/>
      </c>
      <c r="H188" s="4" t="str">
        <f>IF(G188="I",$K188,IF(G188="II",$K188-SUM(H$8:H187),IF(G188="III",$K188-SUM(H$8:H187),IF(G188="IV",$K188-SUM(H$8:H187),IF(G188="V",1-SUM(H$8:H187)," ")))))</f>
        <v xml:space="preserve"> </v>
      </c>
      <c r="I188" s="66" t="str">
        <f t="shared" si="45"/>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93">
        <f t="shared" si="64"/>
        <v>123</v>
      </c>
      <c r="S188" s="12">
        <f t="shared" si="50"/>
        <v>56</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56</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6"/>
        <v>0</v>
      </c>
      <c r="B189" s="5">
        <f t="shared" si="47"/>
        <v>0</v>
      </c>
      <c r="C189" s="14">
        <f t="shared" si="62"/>
        <v>55</v>
      </c>
      <c r="F189" s="253">
        <f>VLOOKUP(C189,Blad1!$A:$H,8,0)</f>
        <v>122</v>
      </c>
      <c r="G189" s="65" t="str">
        <f t="shared" si="63"/>
        <v/>
      </c>
      <c r="H189" s="4" t="str">
        <f>IF(G189="I",$K189,IF(G189="II",$K189-SUM(H$8:H188),IF(G189="III",$K189-SUM(H$8:H188),IF(G189="IV",$K189-SUM(H$8:H188),IF(G189="V",1-SUM(H$8:H188)," ")))))</f>
        <v xml:space="preserve"> </v>
      </c>
      <c r="I189" s="66" t="str">
        <f t="shared" si="45"/>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93">
        <f t="shared" si="64"/>
        <v>122</v>
      </c>
      <c r="S189" s="12">
        <f t="shared" si="50"/>
        <v>55</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55</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6"/>
        <v>0</v>
      </c>
      <c r="B190" s="5">
        <f t="shared" si="47"/>
        <v>0</v>
      </c>
      <c r="C190" s="14">
        <f t="shared" si="62"/>
        <v>54</v>
      </c>
      <c r="F190" s="253">
        <f>VLOOKUP(C190,Blad1!$A:$H,8,0)</f>
        <v>122</v>
      </c>
      <c r="G190" s="65" t="str">
        <f t="shared" si="63"/>
        <v/>
      </c>
      <c r="H190" s="4" t="str">
        <f>IF(G190="I",$K190,IF(G190="II",$K190-SUM(H$8:H189),IF(G190="III",$K190-SUM(H$8:H189),IF(G190="IV",$K190-SUM(H$8:H189),IF(G190="V",1-SUM(H$8:H189)," ")))))</f>
        <v xml:space="preserve"> </v>
      </c>
      <c r="I190" s="66" t="str">
        <f t="shared" ref="I190:I201" si="66">IF(C190=45,"A",IF(C190=35,"B",IF(C190=25,"C",IF(C190=17,"D",IF(C190=0,"E","")))))</f>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93">
        <f t="shared" si="64"/>
        <v>122</v>
      </c>
      <c r="S190" s="12">
        <f t="shared" si="50"/>
        <v>54</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54</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6"/>
        <v>0</v>
      </c>
      <c r="B191" s="5">
        <f t="shared" si="47"/>
        <v>0</v>
      </c>
      <c r="C191" s="14">
        <f t="shared" si="62"/>
        <v>53</v>
      </c>
      <c r="F191" s="253">
        <f>VLOOKUP(C191,Blad1!$A:$H,8,0)</f>
        <v>121</v>
      </c>
      <c r="G191" s="65" t="str">
        <f t="shared" si="63"/>
        <v/>
      </c>
      <c r="H191" s="4" t="str">
        <f>IF(G191="I",$K191,IF(G191="II",$K191-SUM(H$8:H190),IF(G191="III",$K191-SUM(H$8:H190),IF(G191="IV",$K191-SUM(H$8:H190),IF(G191="V",1-SUM(H$8:H190)," ")))))</f>
        <v xml:space="preserve"> </v>
      </c>
      <c r="I191" s="66" t="str">
        <f t="shared" si="66"/>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93">
        <f t="shared" si="64"/>
        <v>121</v>
      </c>
      <c r="S191" s="12">
        <f t="shared" si="50"/>
        <v>53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53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6"/>
        <v>0</v>
      </c>
      <c r="B192" s="5">
        <f t="shared" si="47"/>
        <v>0</v>
      </c>
      <c r="C192" s="14">
        <f t="shared" si="62"/>
        <v>52</v>
      </c>
      <c r="F192" s="253">
        <f>VLOOKUP(C192,Blad1!$A:$H,8,0)</f>
        <v>121</v>
      </c>
      <c r="G192" s="65" t="str">
        <f t="shared" si="63"/>
        <v/>
      </c>
      <c r="H192" s="4" t="str">
        <f>IF(G192="I",$K192,IF(G192="II",$K192-SUM(H$8:H191),IF(G192="III",$K192-SUM(H$8:H191),IF(G192="IV",$K192-SUM(H$8:H191),IF(G192="V",1-SUM(H$8:H191)," ")))))</f>
        <v xml:space="preserve"> </v>
      </c>
      <c r="I192" s="66" t="str">
        <f t="shared" si="66"/>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93">
        <f t="shared" si="64"/>
        <v>121</v>
      </c>
      <c r="S192" s="12">
        <f t="shared" si="50"/>
        <v>52</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52</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6"/>
        <v>0</v>
      </c>
      <c r="B193" s="5">
        <f t="shared" si="47"/>
        <v>0</v>
      </c>
      <c r="C193" s="14">
        <f t="shared" si="62"/>
        <v>51</v>
      </c>
      <c r="F193" s="253">
        <f>VLOOKUP(C193,Blad1!$A:$H,8,0)</f>
        <v>120</v>
      </c>
      <c r="G193" s="65" t="str">
        <f t="shared" si="63"/>
        <v/>
      </c>
      <c r="H193" s="4" t="str">
        <f>IF(G193="I",$K193,IF(G193="II",$K193-SUM(H$8:H192),IF(G193="III",$K193-SUM(H$8:H192),IF(G193="IV",$K193-SUM(H$8:H192),IF(G193="V",1-SUM(H$8:H192)," ")))))</f>
        <v xml:space="preserve"> </v>
      </c>
      <c r="I193" s="66" t="str">
        <f t="shared" si="66"/>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93">
        <f t="shared" si="64"/>
        <v>120</v>
      </c>
      <c r="S193" s="12">
        <f t="shared" si="50"/>
        <v>51</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51</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6"/>
        <v>0</v>
      </c>
      <c r="B194" s="5">
        <f t="shared" si="47"/>
        <v>0</v>
      </c>
      <c r="C194" s="14">
        <f t="shared" si="62"/>
        <v>50</v>
      </c>
      <c r="F194" s="253">
        <f>VLOOKUP(C194,Blad1!$A:$H,8,0)</f>
        <v>119</v>
      </c>
      <c r="G194" s="65" t="str">
        <f t="shared" si="63"/>
        <v/>
      </c>
      <c r="H194" s="4" t="str">
        <f>IF(G194="I",$K194,IF(G194="II",$K194-SUM(H$8:H193),IF(G194="III",$K194-SUM(H$8:H193),IF(G194="IV",$K194-SUM(H$8:H193),IF(G194="V",1-SUM(H$8:H193)," ")))))</f>
        <v xml:space="preserve"> </v>
      </c>
      <c r="I194" s="66" t="str">
        <f t="shared" si="66"/>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93">
        <f t="shared" si="64"/>
        <v>119</v>
      </c>
      <c r="S194" s="12">
        <f t="shared" si="50"/>
        <v>50</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50</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6"/>
        <v>0</v>
      </c>
      <c r="B195" s="5">
        <f t="shared" si="47"/>
        <v>0</v>
      </c>
      <c r="C195" s="14">
        <f t="shared" si="62"/>
        <v>49</v>
      </c>
      <c r="F195" s="253">
        <f>VLOOKUP(C195,Blad1!$A:$H,8,0)</f>
        <v>119</v>
      </c>
      <c r="G195" s="65" t="str">
        <f t="shared" si="63"/>
        <v/>
      </c>
      <c r="H195" s="4" t="str">
        <f>IF(G195="I",$K195,IF(G195="II",$K195-SUM(H$8:H194),IF(G195="III",$K195-SUM(H$8:H194),IF(G195="IV",$K195-SUM(H$8:H194),IF(G195="V",1-SUM(H$8:H194)," ")))))</f>
        <v xml:space="preserve"> </v>
      </c>
      <c r="I195" s="66" t="str">
        <f t="shared" si="66"/>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93">
        <f t="shared" si="64"/>
        <v>119</v>
      </c>
      <c r="S195" s="12">
        <f t="shared" si="50"/>
        <v>49</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49</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6"/>
        <v>0</v>
      </c>
      <c r="B196" s="5">
        <f t="shared" si="47"/>
        <v>0</v>
      </c>
      <c r="C196" s="14">
        <f t="shared" si="62"/>
        <v>48</v>
      </c>
      <c r="F196" s="253">
        <f>VLOOKUP(C196,Blad1!$A:$H,8,0)</f>
        <v>118</v>
      </c>
      <c r="G196" s="65" t="str">
        <f t="shared" si="63"/>
        <v/>
      </c>
      <c r="H196" s="4" t="str">
        <f>IF(G196="I",$K196,IF(G196="II",$K196-SUM(H$8:H195),IF(G196="III",$K196-SUM(H$8:H195),IF(G196="IV",$K196-SUM(H$8:H195),IF(G196="V",1-SUM(H$8:H195)," ")))))</f>
        <v xml:space="preserve"> </v>
      </c>
      <c r="I196" s="66" t="str">
        <f t="shared" si="66"/>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93">
        <f t="shared" si="64"/>
        <v>118</v>
      </c>
      <c r="S196" s="12">
        <f t="shared" si="50"/>
        <v>48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48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6"/>
        <v>0</v>
      </c>
      <c r="B197" s="5">
        <f t="shared" si="47"/>
        <v>0</v>
      </c>
      <c r="C197" s="14">
        <f t="shared" si="62"/>
        <v>47</v>
      </c>
      <c r="F197" s="253">
        <f>VLOOKUP(C197,Blad1!$A:$H,8,0)</f>
        <v>117</v>
      </c>
      <c r="G197" s="65" t="str">
        <f t="shared" si="63"/>
        <v/>
      </c>
      <c r="H197" s="4" t="str">
        <f>IF(G197="I",$K197,IF(G197="II",$K197-SUM(H$8:H196),IF(G197="III",$K197-SUM(H$8:H196),IF(G197="IV",$K197-SUM(H$8:H196),IF(G197="V",1-SUM(H$8:H196)," ")))))</f>
        <v xml:space="preserve"> </v>
      </c>
      <c r="I197" s="66" t="str">
        <f t="shared" si="66"/>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93">
        <f t="shared" si="64"/>
        <v>117</v>
      </c>
      <c r="S197" s="12">
        <f t="shared" si="50"/>
        <v>47</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47</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6"/>
        <v>0</v>
      </c>
      <c r="B198" s="5">
        <f t="shared" si="47"/>
        <v>0</v>
      </c>
      <c r="C198" s="14">
        <f t="shared" si="62"/>
        <v>46</v>
      </c>
      <c r="F198" s="253">
        <f>VLOOKUP(C198,Blad1!$A:$H,8,0)</f>
        <v>117</v>
      </c>
      <c r="G198" s="65" t="str">
        <f t="shared" si="63"/>
        <v/>
      </c>
      <c r="H198" s="4" t="str">
        <f>IF(G198="I",$K198,IF(G198="II",$K198-SUM(H$8:H197),IF(G198="III",$K198-SUM(H$8:H197),IF(G198="IV",$K198-SUM(H$8:H197),IF(G198="V",1-SUM(H$8:H197)," ")))))</f>
        <v xml:space="preserve"> </v>
      </c>
      <c r="I198" s="66" t="str">
        <f t="shared" si="66"/>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93">
        <f t="shared" si="64"/>
        <v>117</v>
      </c>
      <c r="S198" s="12">
        <f t="shared" si="50"/>
        <v>46</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46</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6"/>
        <v>25</v>
      </c>
      <c r="B199" s="5">
        <f t="shared" si="47"/>
        <v>0</v>
      </c>
      <c r="C199" s="14">
        <f t="shared" si="62"/>
        <v>45</v>
      </c>
      <c r="F199" s="253">
        <f>VLOOKUP(C199,Blad1!$A:$H,8,0)</f>
        <v>116</v>
      </c>
      <c r="G199" s="65" t="str">
        <f t="shared" si="63"/>
        <v/>
      </c>
      <c r="H199" s="4" t="str">
        <f>IF(G199="I",$K199,IF(G199="II",$K199-SUM(H$8:H198),IF(G199="III",$K199-SUM(H$8:H198),IF(G199="IV",$K199-SUM(H$8:H198),IF(G199="V",1-SUM(H$8:H198)," ")))))</f>
        <v xml:space="preserve"> </v>
      </c>
      <c r="I199" s="66" t="str">
        <f t="shared" si="66"/>
        <v>A</v>
      </c>
      <c r="J199" s="43">
        <f>IF(I199="A",$K199,IF(I199="B",$K199-SUM(J$8:J198),IF(I199="C",$K199-SUM(J$8:J198),IF(I199="D",$K199-SUM(J$8:J198),IF(I199="E",1-SUM(J$8:J198)," ")))))</f>
        <v>0</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93">
        <f t="shared" si="64"/>
        <v>116</v>
      </c>
      <c r="S199" s="12">
        <f t="shared" si="50"/>
        <v>45</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45</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44</v>
      </c>
      <c r="F200" s="253">
        <f>VLOOKUP(C200,Blad1!$A:$H,8,0)</f>
        <v>116</v>
      </c>
      <c r="G200" s="65" t="str">
        <f t="shared" si="63"/>
        <v/>
      </c>
      <c r="H200" s="4" t="str">
        <f>IF(G200="I",$K200,IF(G200="II",$K200-SUM(H$8:H199),IF(G200="III",$K200-SUM(H$8:H199),IF(G200="IV",$K200-SUM(H$8:H199),IF(G200="V",1-SUM(H$8:H199)," ")))))</f>
        <v xml:space="preserve"> </v>
      </c>
      <c r="I200" s="66"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63" si="70">IF(OR(O200="Plus",O200="Basis",O200="Breedte"),K200," ")</f>
        <v xml:space="preserve"> </v>
      </c>
      <c r="P200" s="3" t="str">
        <f>IF(O200="Plus",$K200,IF(O200="Basis",$K200-SUM(P$8:P199),IF(O200="Breedte",$K200-SUM(P$8:P199),IF(O199="Breedte",1-SUM(P$8:P199)," "))))</f>
        <v xml:space="preserve"> </v>
      </c>
      <c r="Q200" s="57" t="str">
        <f t="shared" si="65"/>
        <v/>
      </c>
      <c r="R200" s="93">
        <f t="shared" si="64"/>
        <v>116</v>
      </c>
      <c r="S200" s="12">
        <f t="shared" ref="S200:S263" si="71">C200</f>
        <v>44</v>
      </c>
      <c r="T200" s="18">
        <f t="shared" ref="T200:T263"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63" si="73">IF(D200=0,1,ABS(K200-0.2))</f>
        <v>1</v>
      </c>
      <c r="Z200" s="12">
        <f t="shared" ref="Z200:Z263" si="74">IF(D200=0,1,ABS(K200-0.5))</f>
        <v>1</v>
      </c>
      <c r="AA200" s="12">
        <f t="shared" ref="AA200:AA263" si="75">IF(D200=0,1,ABS(K200-0.8))</f>
        <v>1</v>
      </c>
      <c r="AB200" s="12">
        <f t="shared" ref="AB200:AB263" si="76">IF(D200=0,1,ABS(K200-1))</f>
        <v>1</v>
      </c>
      <c r="AD200" s="12">
        <f t="shared" ref="AD200:AD263" si="77">S200</f>
        <v>44</v>
      </c>
      <c r="AE200" s="18">
        <f t="shared" ref="AE200:AE263"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63" si="79">IF(AE200=0,1,ABS(AH200-0.25))</f>
        <v>1</v>
      </c>
      <c r="AK200" s="12">
        <f t="shared" ref="AK200:AK263" si="80">IF(T200=0,1,ABS(W200-0.5))</f>
        <v>1</v>
      </c>
      <c r="AL200" s="12">
        <f t="shared" ref="AL200:AL263" si="81">IF(T200=0,1,ABS(W200-0.75))</f>
        <v>1</v>
      </c>
      <c r="AM200" s="12">
        <f t="shared" ref="AM200:AM263" si="82">IF(T200=0,1,ABS(W200-0.9))</f>
        <v>1</v>
      </c>
    </row>
    <row r="201" spans="1:39" ht="12" customHeight="1" x14ac:dyDescent="0.15">
      <c r="A201" s="5">
        <f t="shared" si="67"/>
        <v>0</v>
      </c>
      <c r="B201" s="5">
        <f t="shared" si="68"/>
        <v>0</v>
      </c>
      <c r="C201" s="14">
        <f t="shared" ref="C201:C264" si="83">C200-1</f>
        <v>43</v>
      </c>
      <c r="F201" s="253">
        <f>VLOOKUP(C201,Blad1!$A:$H,8,0)</f>
        <v>115</v>
      </c>
      <c r="G201" s="65" t="str">
        <f t="shared" ref="G201:G242" si="84">IF(C201=199,"I",IF(C201=185,"II",IF(C201=172,"III",IF(C201=158,"IV",IF(C201=0,"V","")))))</f>
        <v/>
      </c>
      <c r="H201" s="4" t="str">
        <f>IF(G201="I",$K201,IF(G201="II",$K201-SUM(H$8:H200),IF(G201="III",$K201-SUM(H$8:H200),IF(G201="IV",$K201-SUM(H$8:H200),IF(G201="V",1-SUM(H$8:H200)," ")))))</f>
        <v xml:space="preserve"> </v>
      </c>
      <c r="I201" s="66" t="str">
        <f t="shared" si="66"/>
        <v/>
      </c>
      <c r="J201" s="43" t="str">
        <f>IF(I201="A",$K201,IF(I201="B",$K201-SUM(J$8:J200),IF(I201="C",$K201-SUM(J$8:J200),IF(I201="D",$K201-SUM(J$8:J200),IF(I201="E",1-SUM(J$8:J200)," ")))))</f>
        <v xml:space="preserve"> </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IF(L200="plus",CONCATENATE(E201,", "),IF(L200="basis",IF(E201=0,"",CONCATENATE(E201,", ")),CONCATENATE(Q200,IF(E201=0,"",CONCATENATE(E201,", ")))))</f>
        <v/>
      </c>
      <c r="S201" s="12">
        <f t="shared" si="71"/>
        <v>43</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43</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si="83"/>
        <v>42</v>
      </c>
      <c r="F202" s="253">
        <f>VLOOKUP(C202,Blad1!$A:$H,8,0)</f>
        <v>114</v>
      </c>
      <c r="G202" s="65" t="str">
        <f t="shared" si="84"/>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S202" s="12">
        <f t="shared" si="71"/>
        <v>42</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42</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3"/>
        <v>41</v>
      </c>
      <c r="F203" s="253">
        <f>VLOOKUP(C203,Blad1!$A:$H,8,0)</f>
        <v>114</v>
      </c>
      <c r="G203" s="65" t="str">
        <f t="shared" si="84"/>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S203" s="12">
        <f t="shared" si="71"/>
        <v>41</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41</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3"/>
        <v>40</v>
      </c>
      <c r="F204" s="253">
        <f>VLOOKUP(C204,Blad1!$A:$H,8,0)</f>
        <v>113</v>
      </c>
      <c r="G204" s="65" t="str">
        <f t="shared" si="84"/>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S204" s="12">
        <f t="shared" si="71"/>
        <v>40</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40</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3"/>
        <v>39</v>
      </c>
      <c r="F205" s="253">
        <f>VLOOKUP(C205,Blad1!$A:$H,8,0)</f>
        <v>112</v>
      </c>
      <c r="G205" s="65" t="str">
        <f t="shared" si="84"/>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S205" s="12">
        <f t="shared" si="71"/>
        <v>39</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39</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3"/>
        <v>38</v>
      </c>
      <c r="F206" s="253">
        <f>VLOOKUP(C206,Blad1!$A:$H,8,0)</f>
        <v>112</v>
      </c>
      <c r="G206" s="65" t="str">
        <f t="shared" si="84"/>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S206" s="12">
        <f t="shared" si="71"/>
        <v>38</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38</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3"/>
        <v>37</v>
      </c>
      <c r="F207" s="253">
        <f>VLOOKUP(C207,Blad1!$A:$H,8,0)</f>
        <v>111</v>
      </c>
      <c r="G207" s="65" t="str">
        <f t="shared" si="84"/>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S207" s="12">
        <f t="shared" si="71"/>
        <v>37</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37</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3"/>
        <v>36</v>
      </c>
      <c r="F208" s="253">
        <f>VLOOKUP(C208,Blad1!$A:$H,8,0)</f>
        <v>110</v>
      </c>
      <c r="G208" s="65" t="str">
        <f t="shared" si="84"/>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S208" s="12">
        <f t="shared" si="71"/>
        <v>36</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36</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9" ht="12" customHeight="1" x14ac:dyDescent="0.15">
      <c r="A209" s="5">
        <f t="shared" si="67"/>
        <v>0</v>
      </c>
      <c r="B209" s="5">
        <f t="shared" si="68"/>
        <v>0</v>
      </c>
      <c r="C209" s="14">
        <f t="shared" si="83"/>
        <v>35</v>
      </c>
      <c r="F209" s="253">
        <f>VLOOKUP(C209,Blad1!$A:$H,8,0)</f>
        <v>110</v>
      </c>
      <c r="G209" s="65" t="str">
        <f t="shared" si="84"/>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K209" s="1">
        <f>IF(C$4=0,0,(SUM(D$8:D209)/C$4))</f>
        <v>0</v>
      </c>
      <c r="L209" s="9" t="str">
        <f t="shared" si="69"/>
        <v xml:space="preserve"> </v>
      </c>
      <c r="N209" s="1" t="str">
        <f t="shared" si="70"/>
        <v xml:space="preserve"> </v>
      </c>
      <c r="P209" s="3" t="str">
        <f>IF(O209="Plus",$K209,IF(O209="Basis",$K209-SUM(P$8:P208),IF(O209="Breedte",$K209-SUM(P$8:P208),IF(O208="Breedte",1-SUM(P$8:P208)," "))))</f>
        <v xml:space="preserve"> </v>
      </c>
      <c r="Q209" s="57" t="str">
        <f t="shared" si="85"/>
        <v/>
      </c>
      <c r="S209" s="12">
        <f t="shared" si="71"/>
        <v>35</v>
      </c>
      <c r="T209" s="18">
        <f t="shared" si="72"/>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3"/>
        <v>1</v>
      </c>
      <c r="Z209" s="12">
        <f t="shared" si="74"/>
        <v>1</v>
      </c>
      <c r="AA209" s="12">
        <f t="shared" si="75"/>
        <v>1</v>
      </c>
      <c r="AB209" s="12">
        <f t="shared" si="76"/>
        <v>1</v>
      </c>
      <c r="AD209" s="12">
        <f t="shared" si="77"/>
        <v>35</v>
      </c>
      <c r="AE209" s="18">
        <f t="shared" si="78"/>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c r="AK209" s="12">
        <f t="shared" si="80"/>
        <v>1</v>
      </c>
      <c r="AL209" s="12">
        <f t="shared" si="81"/>
        <v>1</v>
      </c>
      <c r="AM209" s="12">
        <f t="shared" si="82"/>
        <v>1</v>
      </c>
    </row>
    <row r="210" spans="1:39" ht="12" customHeight="1" x14ac:dyDescent="0.15">
      <c r="A210" s="5">
        <f t="shared" si="67"/>
        <v>0</v>
      </c>
      <c r="B210" s="5">
        <f t="shared" si="68"/>
        <v>0</v>
      </c>
      <c r="C210" s="14">
        <f t="shared" si="83"/>
        <v>34</v>
      </c>
      <c r="F210" s="253">
        <f>VLOOKUP(C210,Blad1!$A:$H,8,0)</f>
        <v>110</v>
      </c>
      <c r="G210" s="65" t="str">
        <f t="shared" si="84"/>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K210" s="1">
        <f>IF(C$4=0,0,(SUM(D$8:D210)/C$4))</f>
        <v>0</v>
      </c>
      <c r="L210" s="9" t="str">
        <f t="shared" si="69"/>
        <v xml:space="preserve"> </v>
      </c>
      <c r="N210" s="1" t="str">
        <f t="shared" si="70"/>
        <v xml:space="preserve"> </v>
      </c>
      <c r="P210" s="3" t="str">
        <f>IF(O210="Plus",$K210,IF(O210="Basis",$K210-SUM(P$8:P209),IF(O210="Breedte",$K210-SUM(P$8:P209),IF(O209="Breedte",1-SUM(P$8:P209)," "))))</f>
        <v xml:space="preserve"> </v>
      </c>
      <c r="Q210" s="57" t="str">
        <f t="shared" si="85"/>
        <v/>
      </c>
      <c r="S210" s="12">
        <f t="shared" si="71"/>
        <v>34</v>
      </c>
      <c r="T210" s="18">
        <f t="shared" si="72"/>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3"/>
        <v>1</v>
      </c>
      <c r="Z210" s="12">
        <f t="shared" si="74"/>
        <v>1</v>
      </c>
      <c r="AA210" s="12">
        <f t="shared" si="75"/>
        <v>1</v>
      </c>
      <c r="AB210" s="12">
        <f t="shared" si="76"/>
        <v>1</v>
      </c>
      <c r="AD210" s="12">
        <f t="shared" si="77"/>
        <v>34</v>
      </c>
      <c r="AE210" s="18">
        <f t="shared" si="78"/>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c r="AK210" s="12">
        <f t="shared" si="80"/>
        <v>1</v>
      </c>
      <c r="AL210" s="12">
        <f t="shared" si="81"/>
        <v>1</v>
      </c>
      <c r="AM210" s="12">
        <f t="shared" si="82"/>
        <v>1</v>
      </c>
    </row>
    <row r="211" spans="1:39" ht="12" customHeight="1" x14ac:dyDescent="0.15">
      <c r="A211" s="5">
        <f t="shared" si="67"/>
        <v>0</v>
      </c>
      <c r="B211" s="5">
        <f t="shared" si="68"/>
        <v>0</v>
      </c>
      <c r="C211" s="14">
        <f t="shared" si="83"/>
        <v>33</v>
      </c>
      <c r="F211" s="253">
        <f>VLOOKUP(C211,Blad1!$A:$H,8,0)</f>
        <v>110</v>
      </c>
      <c r="G211" s="65" t="str">
        <f t="shared" si="84"/>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K211" s="1">
        <f>IF(C$4=0,0,(SUM(D$8:D211)/C$4))</f>
        <v>0</v>
      </c>
      <c r="L211" s="9" t="str">
        <f t="shared" si="69"/>
        <v xml:space="preserve"> </v>
      </c>
      <c r="N211" s="1" t="str">
        <f t="shared" si="70"/>
        <v xml:space="preserve"> </v>
      </c>
      <c r="P211" s="3" t="str">
        <f>IF(O211="Plus",$K211,IF(O211="Basis",$K211-SUM(P$8:P210),IF(O211="Breedte",$K211-SUM(P$8:P210),IF(O210="Breedte",1-SUM(P$8:P210)," "))))</f>
        <v xml:space="preserve"> </v>
      </c>
      <c r="Q211" s="57" t="str">
        <f t="shared" si="85"/>
        <v/>
      </c>
      <c r="S211" s="12">
        <f t="shared" si="71"/>
        <v>33</v>
      </c>
      <c r="T211" s="18">
        <f t="shared" si="72"/>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3"/>
        <v>1</v>
      </c>
      <c r="Z211" s="12">
        <f t="shared" si="74"/>
        <v>1</v>
      </c>
      <c r="AA211" s="12">
        <f t="shared" si="75"/>
        <v>1</v>
      </c>
      <c r="AB211" s="12">
        <f t="shared" si="76"/>
        <v>1</v>
      </c>
      <c r="AD211" s="12">
        <f t="shared" si="77"/>
        <v>33</v>
      </c>
      <c r="AE211" s="18">
        <f t="shared" si="78"/>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c r="AK211" s="12">
        <f t="shared" si="80"/>
        <v>1</v>
      </c>
      <c r="AL211" s="12">
        <f t="shared" si="81"/>
        <v>1</v>
      </c>
      <c r="AM211" s="12">
        <f t="shared" si="82"/>
        <v>1</v>
      </c>
    </row>
    <row r="212" spans="1:39" ht="12" customHeight="1" x14ac:dyDescent="0.15">
      <c r="A212" s="5">
        <f t="shared" si="67"/>
        <v>0</v>
      </c>
      <c r="B212" s="5">
        <f t="shared" si="68"/>
        <v>0</v>
      </c>
      <c r="C212" s="14">
        <f t="shared" si="83"/>
        <v>32</v>
      </c>
      <c r="F212" s="253">
        <f>VLOOKUP(C212,Blad1!$A:$H,8,0)</f>
        <v>110</v>
      </c>
      <c r="G212" s="65" t="str">
        <f t="shared" si="84"/>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K212" s="1">
        <f>IF(C$4=0,0,(SUM(D$8:D212)/C$4))</f>
        <v>0</v>
      </c>
      <c r="L212" s="9" t="str">
        <f t="shared" si="69"/>
        <v xml:space="preserve"> </v>
      </c>
      <c r="N212" s="1" t="str">
        <f t="shared" si="70"/>
        <v xml:space="preserve"> </v>
      </c>
      <c r="P212" s="3" t="str">
        <f>IF(O212="Plus",$K212,IF(O212="Basis",$K212-SUM(P$8:P211),IF(O212="Breedte",$K212-SUM(P$8:P211),IF(O211="Breedte",1-SUM(P$8:P211)," "))))</f>
        <v xml:space="preserve"> </v>
      </c>
      <c r="Q212" s="57" t="str">
        <f t="shared" si="85"/>
        <v/>
      </c>
      <c r="S212" s="12">
        <f t="shared" si="71"/>
        <v>32</v>
      </c>
      <c r="T212" s="18">
        <f t="shared" si="72"/>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3"/>
        <v>1</v>
      </c>
      <c r="Z212" s="12">
        <f t="shared" si="74"/>
        <v>1</v>
      </c>
      <c r="AA212" s="12">
        <f t="shared" si="75"/>
        <v>1</v>
      </c>
      <c r="AB212" s="12">
        <f t="shared" si="76"/>
        <v>1</v>
      </c>
      <c r="AD212" s="12">
        <f t="shared" si="77"/>
        <v>32</v>
      </c>
      <c r="AE212" s="18">
        <f t="shared" si="78"/>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c r="AK212" s="12">
        <f t="shared" si="80"/>
        <v>1</v>
      </c>
      <c r="AL212" s="12">
        <f t="shared" si="81"/>
        <v>1</v>
      </c>
      <c r="AM212" s="12">
        <f t="shared" si="82"/>
        <v>1</v>
      </c>
    </row>
    <row r="213" spans="1:39" ht="12" customHeight="1" x14ac:dyDescent="0.15">
      <c r="A213" s="5">
        <f t="shared" si="67"/>
        <v>0</v>
      </c>
      <c r="B213" s="5">
        <f t="shared" si="68"/>
        <v>0</v>
      </c>
      <c r="C213" s="14">
        <f t="shared" si="83"/>
        <v>31</v>
      </c>
      <c r="F213" s="253">
        <f>VLOOKUP(C213,Blad1!$A:$H,8,0)</f>
        <v>110</v>
      </c>
      <c r="G213" s="65"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K213" s="1">
        <f>IF(C$4=0,0,(SUM(D$8:D213)/C$4))</f>
        <v>0</v>
      </c>
      <c r="L213" s="9" t="str">
        <f t="shared" si="69"/>
        <v xml:space="preserve"> </v>
      </c>
      <c r="N213" s="1" t="str">
        <f t="shared" si="70"/>
        <v xml:space="preserve"> </v>
      </c>
      <c r="P213" s="3" t="str">
        <f>IF(O213="Plus",$K213,IF(O213="Basis",$K213-SUM(P$8:P212),IF(O213="Breedte",$K213-SUM(P$8:P212),IF(O212="Breedte",1-SUM(P$8:P212)," "))))</f>
        <v xml:space="preserve"> </v>
      </c>
      <c r="Q213" s="57" t="str">
        <f t="shared" si="85"/>
        <v/>
      </c>
      <c r="S213" s="12">
        <f t="shared" si="71"/>
        <v>31</v>
      </c>
      <c r="T213" s="18">
        <f t="shared" si="72"/>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3"/>
        <v>1</v>
      </c>
      <c r="Z213" s="12">
        <f t="shared" si="74"/>
        <v>1</v>
      </c>
      <c r="AA213" s="12">
        <f t="shared" si="75"/>
        <v>1</v>
      </c>
      <c r="AB213" s="12">
        <f t="shared" si="76"/>
        <v>1</v>
      </c>
      <c r="AD213" s="12">
        <f t="shared" si="77"/>
        <v>31</v>
      </c>
      <c r="AE213" s="18">
        <f t="shared" si="78"/>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c r="AK213" s="12">
        <f t="shared" si="80"/>
        <v>1</v>
      </c>
      <c r="AL213" s="12">
        <f t="shared" si="81"/>
        <v>1</v>
      </c>
      <c r="AM213" s="12">
        <f t="shared" si="82"/>
        <v>1</v>
      </c>
    </row>
    <row r="214" spans="1:39" ht="12" customHeight="1" x14ac:dyDescent="0.15">
      <c r="A214" s="5">
        <f t="shared" si="67"/>
        <v>0</v>
      </c>
      <c r="B214" s="5">
        <f t="shared" si="68"/>
        <v>0</v>
      </c>
      <c r="C214" s="14">
        <f t="shared" si="83"/>
        <v>30</v>
      </c>
      <c r="F214" s="253">
        <f>VLOOKUP(C214,Blad1!$A:$H,8,0)</f>
        <v>110</v>
      </c>
      <c r="G214" s="65"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K214" s="1">
        <f>IF(C$4=0,0,(SUM(D$8:D214)/C$4))</f>
        <v>0</v>
      </c>
      <c r="L214" s="9" t="str">
        <f t="shared" si="69"/>
        <v xml:space="preserve"> </v>
      </c>
      <c r="N214" s="1" t="str">
        <f t="shared" si="70"/>
        <v xml:space="preserve"> </v>
      </c>
      <c r="P214" s="3" t="str">
        <f>IF(O214="Plus",$K214,IF(O214="Basis",$K214-SUM(P$8:P213),IF(O214="Breedte",$K214-SUM(P$8:P213),IF(O213="Breedte",1-SUM(P$8:P213)," "))))</f>
        <v xml:space="preserve"> </v>
      </c>
      <c r="Q214" s="57" t="str">
        <f t="shared" si="85"/>
        <v/>
      </c>
      <c r="S214" s="12">
        <f t="shared" si="71"/>
        <v>30</v>
      </c>
      <c r="T214" s="18">
        <f t="shared" si="72"/>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3"/>
        <v>1</v>
      </c>
      <c r="Z214" s="12">
        <f t="shared" si="74"/>
        <v>1</v>
      </c>
      <c r="AA214" s="12">
        <f t="shared" si="75"/>
        <v>1</v>
      </c>
      <c r="AB214" s="12">
        <f t="shared" si="76"/>
        <v>1</v>
      </c>
      <c r="AD214" s="12">
        <f t="shared" si="77"/>
        <v>30</v>
      </c>
      <c r="AE214" s="18">
        <f t="shared" si="78"/>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c r="AK214" s="12">
        <f t="shared" si="80"/>
        <v>1</v>
      </c>
      <c r="AL214" s="12">
        <f t="shared" si="81"/>
        <v>1</v>
      </c>
      <c r="AM214" s="12">
        <f t="shared" si="82"/>
        <v>1</v>
      </c>
    </row>
    <row r="215" spans="1:39" ht="12" customHeight="1" x14ac:dyDescent="0.15">
      <c r="A215" s="5">
        <f t="shared" si="67"/>
        <v>0</v>
      </c>
      <c r="B215" s="5">
        <f t="shared" si="68"/>
        <v>0</v>
      </c>
      <c r="C215" s="14">
        <f t="shared" si="83"/>
        <v>29</v>
      </c>
      <c r="F215" s="253">
        <f>VLOOKUP(C215,Blad1!$A:$H,8,0)</f>
        <v>110</v>
      </c>
      <c r="G215" s="65"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K215" s="1">
        <f>IF(C$4=0,0,(SUM(D$8:D215)/C$4))</f>
        <v>0</v>
      </c>
      <c r="L215" s="9" t="str">
        <f t="shared" si="69"/>
        <v xml:space="preserve"> </v>
      </c>
      <c r="N215" s="1" t="str">
        <f t="shared" si="70"/>
        <v xml:space="preserve"> </v>
      </c>
      <c r="P215" s="3" t="str">
        <f>IF(O215="Plus",$K215,IF(O215="Basis",$K215-SUM(P$8:P214),IF(O215="Breedte",$K215-SUM(P$8:P214),IF(O214="Breedte",1-SUM(P$8:P214)," "))))</f>
        <v xml:space="preserve"> </v>
      </c>
      <c r="Q215" s="57" t="str">
        <f t="shared" si="85"/>
        <v/>
      </c>
      <c r="S215" s="12">
        <f t="shared" si="71"/>
        <v>29</v>
      </c>
      <c r="T215" s="18">
        <f t="shared" si="72"/>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3"/>
        <v>1</v>
      </c>
      <c r="Z215" s="12">
        <f t="shared" si="74"/>
        <v>1</v>
      </c>
      <c r="AA215" s="12">
        <f t="shared" si="75"/>
        <v>1</v>
      </c>
      <c r="AB215" s="12">
        <f t="shared" si="76"/>
        <v>1</v>
      </c>
      <c r="AD215" s="12">
        <f t="shared" si="77"/>
        <v>29</v>
      </c>
      <c r="AE215" s="18">
        <f t="shared" si="78"/>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c r="AK215" s="12">
        <f t="shared" si="80"/>
        <v>1</v>
      </c>
      <c r="AL215" s="12">
        <f t="shared" si="81"/>
        <v>1</v>
      </c>
      <c r="AM215" s="12">
        <f t="shared" si="82"/>
        <v>1</v>
      </c>
    </row>
    <row r="216" spans="1:39" ht="12" customHeight="1" x14ac:dyDescent="0.15">
      <c r="A216" s="5">
        <f t="shared" si="67"/>
        <v>0</v>
      </c>
      <c r="B216" s="5">
        <f t="shared" si="68"/>
        <v>0</v>
      </c>
      <c r="C216" s="14">
        <f t="shared" si="83"/>
        <v>28</v>
      </c>
      <c r="F216" s="253">
        <f>VLOOKUP(C216,Blad1!$A:$H,8,0)</f>
        <v>110</v>
      </c>
      <c r="G216" s="65"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K216" s="1">
        <f>IF(C$4=0,0,(SUM(D$8:D216)/C$4))</f>
        <v>0</v>
      </c>
      <c r="L216" s="9" t="str">
        <f t="shared" si="69"/>
        <v xml:space="preserve"> </v>
      </c>
      <c r="N216" s="1" t="str">
        <f t="shared" si="70"/>
        <v xml:space="preserve"> </v>
      </c>
      <c r="P216" s="3" t="str">
        <f>IF(O216="Plus",$K216,IF(O216="Basis",$K216-SUM(P$8:P215),IF(O216="Breedte",$K216-SUM(P$8:P215),IF(O215="Breedte",1-SUM(P$8:P215)," "))))</f>
        <v xml:space="preserve"> </v>
      </c>
      <c r="Q216" s="57" t="str">
        <f t="shared" si="85"/>
        <v/>
      </c>
      <c r="S216" s="12">
        <f t="shared" si="71"/>
        <v>28</v>
      </c>
      <c r="T216" s="18">
        <f t="shared" si="72"/>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3"/>
        <v>1</v>
      </c>
      <c r="Z216" s="12">
        <f t="shared" si="74"/>
        <v>1</v>
      </c>
      <c r="AA216" s="12">
        <f t="shared" si="75"/>
        <v>1</v>
      </c>
      <c r="AB216" s="12">
        <f t="shared" si="76"/>
        <v>1</v>
      </c>
      <c r="AD216" s="12">
        <f t="shared" si="77"/>
        <v>28</v>
      </c>
      <c r="AE216" s="18">
        <f t="shared" si="78"/>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c r="AK216" s="12">
        <f t="shared" si="80"/>
        <v>1</v>
      </c>
      <c r="AL216" s="12">
        <f t="shared" si="81"/>
        <v>1</v>
      </c>
      <c r="AM216" s="12">
        <f t="shared" si="82"/>
        <v>1</v>
      </c>
    </row>
    <row r="217" spans="1:39" ht="12" customHeight="1" x14ac:dyDescent="0.15">
      <c r="A217" s="5">
        <f t="shared" si="67"/>
        <v>0</v>
      </c>
      <c r="B217" s="5">
        <f t="shared" si="68"/>
        <v>0</v>
      </c>
      <c r="C217" s="14">
        <f t="shared" si="83"/>
        <v>27</v>
      </c>
      <c r="F217" s="253">
        <f>VLOOKUP(C217,Blad1!$A:$H,8,0)</f>
        <v>110</v>
      </c>
      <c r="G217" s="65"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1">
        <f>IF(C$4=0,0,(SUM(D$8:D217)/C$4))</f>
        <v>0</v>
      </c>
      <c r="L217" s="9" t="str">
        <f t="shared" si="69"/>
        <v xml:space="preserve"> </v>
      </c>
      <c r="N217" s="1" t="str">
        <f t="shared" si="70"/>
        <v xml:space="preserve"> </v>
      </c>
      <c r="P217" s="3" t="str">
        <f>IF(O217="Plus",$K217,IF(O217="Basis",$K217-SUM(P$8:P216),IF(O217="Breedte",$K217-SUM(P$8:P216),IF(O216="Breedte",1-SUM(P$8:P216)," "))))</f>
        <v xml:space="preserve"> </v>
      </c>
      <c r="Q217" s="57" t="str">
        <f t="shared" si="85"/>
        <v/>
      </c>
      <c r="S217" s="12">
        <f t="shared" si="71"/>
        <v>27</v>
      </c>
      <c r="T217" s="18">
        <f t="shared" si="72"/>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3"/>
        <v>1</v>
      </c>
      <c r="Z217" s="12">
        <f t="shared" si="74"/>
        <v>1</v>
      </c>
      <c r="AA217" s="12">
        <f t="shared" si="75"/>
        <v>1</v>
      </c>
      <c r="AB217" s="12">
        <f t="shared" si="76"/>
        <v>1</v>
      </c>
      <c r="AD217" s="12">
        <f t="shared" si="77"/>
        <v>27</v>
      </c>
      <c r="AE217" s="18">
        <f t="shared" si="78"/>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c r="AK217" s="12">
        <f t="shared" si="80"/>
        <v>1</v>
      </c>
      <c r="AL217" s="12">
        <f t="shared" si="81"/>
        <v>1</v>
      </c>
      <c r="AM217" s="12">
        <f t="shared" si="82"/>
        <v>1</v>
      </c>
    </row>
    <row r="218" spans="1:39" ht="12" customHeight="1" x14ac:dyDescent="0.15">
      <c r="A218" s="5">
        <f t="shared" si="67"/>
        <v>0</v>
      </c>
      <c r="B218" s="5">
        <f t="shared" si="68"/>
        <v>0</v>
      </c>
      <c r="C218" s="14">
        <f t="shared" si="83"/>
        <v>26</v>
      </c>
      <c r="F218" s="253">
        <f>VLOOKUP(C218,Blad1!$A:$H,8,0)</f>
        <v>110</v>
      </c>
      <c r="G218" s="65" t="str">
        <f t="shared" si="84"/>
        <v/>
      </c>
      <c r="H218" s="4" t="str">
        <f>IF(G218="I",$K218,IF(G218="II",$K218-SUM(H$8:H217),IF(G218="III",$K218-SUM(H$8:H217),IF(G218="IV",$K218-SUM(H$8:H217),IF(G218="V",1-SUM(H$8:H217)," ")))))</f>
        <v xml:space="preserve"> </v>
      </c>
      <c r="I218" s="54"/>
      <c r="K218" s="1">
        <f>IF(C$4=0,0,(SUM(D$8:D218)/C$4))</f>
        <v>0</v>
      </c>
      <c r="L218" s="9" t="str">
        <f t="shared" si="69"/>
        <v xml:space="preserve"> </v>
      </c>
      <c r="N218" s="1" t="str">
        <f t="shared" si="70"/>
        <v xml:space="preserve"> </v>
      </c>
      <c r="P218" s="3" t="str">
        <f>IF(O218="Plus",$K218,IF(O218="Basis",$K218-SUM(P$8:P217),IF(O218="Breedte",$K218-SUM(P$8:P217),IF(O217="Breedte",1-SUM(P$8:P217)," "))))</f>
        <v xml:space="preserve"> </v>
      </c>
      <c r="Q218" s="57" t="str">
        <f t="shared" si="85"/>
        <v/>
      </c>
      <c r="S218" s="12">
        <f t="shared" si="71"/>
        <v>26</v>
      </c>
      <c r="T218" s="18">
        <f t="shared" si="72"/>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3"/>
        <v>1</v>
      </c>
      <c r="Z218" s="12">
        <f t="shared" si="74"/>
        <v>1</v>
      </c>
      <c r="AA218" s="12">
        <f t="shared" si="75"/>
        <v>1</v>
      </c>
      <c r="AB218" s="12">
        <f t="shared" si="76"/>
        <v>1</v>
      </c>
      <c r="AD218" s="12">
        <f t="shared" si="77"/>
        <v>26</v>
      </c>
      <c r="AE218" s="18">
        <f t="shared" si="78"/>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c r="AK218" s="12">
        <f t="shared" si="80"/>
        <v>1</v>
      </c>
      <c r="AL218" s="12">
        <f t="shared" si="81"/>
        <v>1</v>
      </c>
      <c r="AM218" s="12">
        <f t="shared" si="82"/>
        <v>1</v>
      </c>
    </row>
    <row r="219" spans="1:39" ht="12" customHeight="1" x14ac:dyDescent="0.15">
      <c r="A219" s="5">
        <f t="shared" si="67"/>
        <v>0</v>
      </c>
      <c r="B219" s="5">
        <f t="shared" si="68"/>
        <v>0</v>
      </c>
      <c r="C219" s="14">
        <f t="shared" si="83"/>
        <v>25</v>
      </c>
      <c r="F219" s="253">
        <f>VLOOKUP(C219,Blad1!$A:$H,8,0)</f>
        <v>110</v>
      </c>
      <c r="G219" s="65" t="str">
        <f t="shared" si="84"/>
        <v/>
      </c>
      <c r="H219" s="4" t="str">
        <f>IF(G219="I",$K219,IF(G219="II",$K219-SUM(H$8:H218),IF(G219="III",$K219-SUM(H$8:H218),IF(G219="IV",$K219-SUM(H$8:H218),IF(G219="V",1-SUM(H$8:H218)," ")))))</f>
        <v xml:space="preserve"> </v>
      </c>
      <c r="I219" s="54"/>
      <c r="K219" s="1">
        <f>IF(C$4=0,0,(SUM(D$8:D219)/C$4))</f>
        <v>0</v>
      </c>
      <c r="L219" s="9" t="str">
        <f t="shared" si="69"/>
        <v xml:space="preserve"> </v>
      </c>
      <c r="N219" s="1" t="str">
        <f t="shared" si="70"/>
        <v xml:space="preserve"> </v>
      </c>
      <c r="P219" s="3" t="str">
        <f>IF(O219="Plus",$K219,IF(O219="Basis",$K219-SUM(P$8:P218),IF(O219="Breedte",$K219-SUM(P$8:P218),IF(O218="Breedte",1-SUM(P$8:P218)," "))))</f>
        <v xml:space="preserve"> </v>
      </c>
      <c r="Q219" s="57" t="str">
        <f t="shared" si="85"/>
        <v/>
      </c>
      <c r="S219" s="12">
        <f t="shared" si="71"/>
        <v>25</v>
      </c>
      <c r="T219" s="18">
        <f t="shared" si="72"/>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3"/>
        <v>1</v>
      </c>
      <c r="Z219" s="12">
        <f t="shared" si="74"/>
        <v>1</v>
      </c>
      <c r="AA219" s="12">
        <f t="shared" si="75"/>
        <v>1</v>
      </c>
      <c r="AB219" s="12">
        <f t="shared" si="76"/>
        <v>1</v>
      </c>
      <c r="AD219" s="12">
        <f t="shared" si="77"/>
        <v>25</v>
      </c>
      <c r="AE219" s="18">
        <f t="shared" si="78"/>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c r="AK219" s="12">
        <f t="shared" si="80"/>
        <v>1</v>
      </c>
      <c r="AL219" s="12">
        <f t="shared" si="81"/>
        <v>1</v>
      </c>
      <c r="AM219" s="12">
        <f t="shared" si="82"/>
        <v>1</v>
      </c>
    </row>
    <row r="220" spans="1:39" ht="12" customHeight="1" x14ac:dyDescent="0.15">
      <c r="A220" s="5">
        <f t="shared" si="67"/>
        <v>0</v>
      </c>
      <c r="B220" s="5">
        <f t="shared" si="68"/>
        <v>0</v>
      </c>
      <c r="C220" s="14">
        <f t="shared" si="83"/>
        <v>24</v>
      </c>
      <c r="F220" s="253">
        <f>VLOOKUP(C220,Blad1!$A:$H,8,0)</f>
        <v>110</v>
      </c>
      <c r="G220" s="65" t="str">
        <f t="shared" si="84"/>
        <v/>
      </c>
      <c r="H220" s="4" t="str">
        <f>IF(G220="I",$K220,IF(G220="II",$K220-SUM(H$8:H219),IF(G220="III",$K220-SUM(H$8:H219),IF(G220="IV",$K220-SUM(H$8:H219),IF(G220="V",1-SUM(H$8:H219)," ")))))</f>
        <v xml:space="preserve"> </v>
      </c>
      <c r="I220" s="54"/>
      <c r="K220" s="1">
        <f>IF(C$4=0,0,(SUM(D$8:D220)/C$4))</f>
        <v>0</v>
      </c>
      <c r="L220" s="9" t="str">
        <f t="shared" si="69"/>
        <v xml:space="preserve"> </v>
      </c>
      <c r="N220" s="1" t="str">
        <f t="shared" si="70"/>
        <v xml:space="preserve"> </v>
      </c>
      <c r="P220" s="3" t="str">
        <f>IF(O220="Plus",$K220,IF(O220="Basis",$K220-SUM(P$8:P219),IF(O220="Breedte",$K220-SUM(P$8:P219),IF(O219="Breedte",1-SUM(P$8:P219)," "))))</f>
        <v xml:space="preserve"> </v>
      </c>
      <c r="Q220" s="57" t="str">
        <f t="shared" si="85"/>
        <v/>
      </c>
      <c r="S220" s="12">
        <f t="shared" si="71"/>
        <v>24</v>
      </c>
      <c r="T220" s="18">
        <f t="shared" si="72"/>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3"/>
        <v>1</v>
      </c>
      <c r="Z220" s="12">
        <f t="shared" si="74"/>
        <v>1</v>
      </c>
      <c r="AA220" s="12">
        <f t="shared" si="75"/>
        <v>1</v>
      </c>
      <c r="AB220" s="12">
        <f t="shared" si="76"/>
        <v>1</v>
      </c>
      <c r="AD220" s="12">
        <f t="shared" si="77"/>
        <v>24</v>
      </c>
      <c r="AE220" s="18">
        <f t="shared" si="78"/>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c r="AK220" s="12">
        <f t="shared" si="80"/>
        <v>1</v>
      </c>
      <c r="AL220" s="12">
        <f t="shared" si="81"/>
        <v>1</v>
      </c>
      <c r="AM220" s="12">
        <f t="shared" si="82"/>
        <v>1</v>
      </c>
    </row>
    <row r="221" spans="1:39" ht="12" customHeight="1" x14ac:dyDescent="0.15">
      <c r="A221" s="5">
        <f t="shared" si="67"/>
        <v>0</v>
      </c>
      <c r="B221" s="5">
        <f t="shared" si="68"/>
        <v>0</v>
      </c>
      <c r="C221" s="14">
        <f t="shared" si="83"/>
        <v>23</v>
      </c>
      <c r="F221" s="253">
        <f>VLOOKUP(C221,Blad1!$A:$H,8,0)</f>
        <v>110</v>
      </c>
      <c r="G221" s="65" t="str">
        <f t="shared" si="84"/>
        <v/>
      </c>
      <c r="H221" s="4" t="str">
        <f>IF(G221="I",$K221,IF(G221="II",$K221-SUM(H$8:H220),IF(G221="III",$K221-SUM(H$8:H220),IF(G221="IV",$K221-SUM(H$8:H220),IF(G221="V",1-SUM(H$8:H220)," ")))))</f>
        <v xml:space="preserve"> </v>
      </c>
      <c r="I221" s="54"/>
      <c r="K221" s="1">
        <f>IF(C$4=0,0,(SUM(D$8:D221)/C$4))</f>
        <v>0</v>
      </c>
      <c r="L221" s="9" t="str">
        <f t="shared" si="69"/>
        <v xml:space="preserve"> </v>
      </c>
      <c r="N221" s="1" t="str">
        <f t="shared" si="70"/>
        <v xml:space="preserve"> </v>
      </c>
      <c r="P221" s="3" t="str">
        <f>IF(O221="Plus",$K221,IF(O221="Basis",$K221-SUM(P$8:P220),IF(O221="Breedte",$K221-SUM(P$8:P220),IF(O220="Breedte",1-SUM(P$8:P220)," "))))</f>
        <v xml:space="preserve"> </v>
      </c>
      <c r="Q221" s="57" t="str">
        <f t="shared" si="85"/>
        <v/>
      </c>
      <c r="S221" s="12">
        <f t="shared" si="71"/>
        <v>23</v>
      </c>
      <c r="T221" s="18">
        <f t="shared" si="72"/>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3"/>
        <v>1</v>
      </c>
      <c r="Z221" s="12">
        <f t="shared" si="74"/>
        <v>1</v>
      </c>
      <c r="AA221" s="12">
        <f t="shared" si="75"/>
        <v>1</v>
      </c>
      <c r="AB221" s="12">
        <f t="shared" si="76"/>
        <v>1</v>
      </c>
      <c r="AD221" s="12">
        <f t="shared" si="77"/>
        <v>23</v>
      </c>
      <c r="AE221" s="18">
        <f t="shared" si="78"/>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c r="AK221" s="12">
        <f t="shared" si="80"/>
        <v>1</v>
      </c>
      <c r="AL221" s="12">
        <f t="shared" si="81"/>
        <v>1</v>
      </c>
      <c r="AM221" s="12">
        <f t="shared" si="82"/>
        <v>1</v>
      </c>
    </row>
    <row r="222" spans="1:39" ht="12" customHeight="1" x14ac:dyDescent="0.15">
      <c r="A222" s="5">
        <f t="shared" si="67"/>
        <v>0</v>
      </c>
      <c r="B222" s="5">
        <f t="shared" si="68"/>
        <v>0</v>
      </c>
      <c r="C222" s="14">
        <f t="shared" si="83"/>
        <v>22</v>
      </c>
      <c r="F222" s="253">
        <f>VLOOKUP(C222,Blad1!$A:$H,8,0)</f>
        <v>110</v>
      </c>
      <c r="G222" s="65" t="str">
        <f t="shared" si="84"/>
        <v/>
      </c>
      <c r="H222" s="4" t="str">
        <f>IF(G222="I",$K222,IF(G222="II",$K222-SUM(H$8:H221),IF(G222="III",$K222-SUM(H$8:H221),IF(G222="IV",$K222-SUM(H$8:H221),IF(G222="V",1-SUM(H$8:H221)," ")))))</f>
        <v xml:space="preserve"> </v>
      </c>
      <c r="I222" s="54"/>
      <c r="K222" s="1">
        <f>IF(C$4=0,0,(SUM(D$8:D222)/C$4))</f>
        <v>0</v>
      </c>
      <c r="L222" s="9" t="str">
        <f t="shared" si="69"/>
        <v xml:space="preserve"> </v>
      </c>
      <c r="N222" s="1" t="str">
        <f t="shared" si="70"/>
        <v xml:space="preserve"> </v>
      </c>
      <c r="P222" s="3" t="str">
        <f>IF(O222="Plus",$K222,IF(O222="Basis",$K222-SUM(P$8:P221),IF(O222="Breedte",$K222-SUM(P$8:P221),IF(O221="Breedte",1-SUM(P$8:P221)," "))))</f>
        <v xml:space="preserve"> </v>
      </c>
      <c r="Q222" s="57" t="str">
        <f t="shared" si="85"/>
        <v/>
      </c>
      <c r="S222" s="12">
        <f t="shared" si="71"/>
        <v>22</v>
      </c>
      <c r="T222" s="18">
        <f t="shared" si="72"/>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3"/>
        <v>1</v>
      </c>
      <c r="Z222" s="12">
        <f t="shared" si="74"/>
        <v>1</v>
      </c>
      <c r="AA222" s="12">
        <f t="shared" si="75"/>
        <v>1</v>
      </c>
      <c r="AB222" s="12">
        <f t="shared" si="76"/>
        <v>1</v>
      </c>
      <c r="AD222" s="12">
        <f t="shared" si="77"/>
        <v>22</v>
      </c>
      <c r="AE222" s="18">
        <f t="shared" si="78"/>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c r="AK222" s="12">
        <f t="shared" si="80"/>
        <v>1</v>
      </c>
      <c r="AL222" s="12">
        <f t="shared" si="81"/>
        <v>1</v>
      </c>
      <c r="AM222" s="12">
        <f t="shared" si="82"/>
        <v>1</v>
      </c>
    </row>
    <row r="223" spans="1:39" ht="12" customHeight="1" x14ac:dyDescent="0.15">
      <c r="A223" s="5">
        <f t="shared" si="67"/>
        <v>0</v>
      </c>
      <c r="B223" s="5">
        <f t="shared" si="68"/>
        <v>0</v>
      </c>
      <c r="C223" s="14">
        <f t="shared" si="83"/>
        <v>21</v>
      </c>
      <c r="F223" s="253">
        <f>VLOOKUP(C223,Blad1!$A:$H,8,0)</f>
        <v>110</v>
      </c>
      <c r="G223" s="65" t="str">
        <f t="shared" si="84"/>
        <v/>
      </c>
      <c r="H223" s="4" t="str">
        <f>IF(G223="I",$K223,IF(G223="II",$K223-SUM(H$8:H222),IF(G223="III",$K223-SUM(H$8:H222),IF(G223="IV",$K223-SUM(H$8:H222),IF(G223="V",1-SUM(H$8:H222)," ")))))</f>
        <v xml:space="preserve"> </v>
      </c>
      <c r="I223" s="54"/>
      <c r="K223" s="1">
        <f>IF(C$4=0,0,(SUM(D$8:D223)/C$4))</f>
        <v>0</v>
      </c>
      <c r="L223" s="9" t="str">
        <f t="shared" si="69"/>
        <v xml:space="preserve"> </v>
      </c>
      <c r="N223" s="1" t="str">
        <f t="shared" si="70"/>
        <v xml:space="preserve"> </v>
      </c>
      <c r="P223" s="3" t="str">
        <f>IF(O223="Plus",$K223,IF(O223="Basis",$K223-SUM(P$8:P222),IF(O223="Breedte",$K223-SUM(P$8:P222),IF(O222="Breedte",1-SUM(P$8:P222)," "))))</f>
        <v xml:space="preserve"> </v>
      </c>
      <c r="Q223" s="57" t="str">
        <f t="shared" si="85"/>
        <v/>
      </c>
      <c r="S223" s="12">
        <f t="shared" si="71"/>
        <v>21</v>
      </c>
      <c r="T223" s="18">
        <f t="shared" si="72"/>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3"/>
        <v>1</v>
      </c>
      <c r="Z223" s="12">
        <f t="shared" si="74"/>
        <v>1</v>
      </c>
      <c r="AA223" s="12">
        <f t="shared" si="75"/>
        <v>1</v>
      </c>
      <c r="AB223" s="12">
        <f t="shared" si="76"/>
        <v>1</v>
      </c>
      <c r="AD223" s="12">
        <f t="shared" si="77"/>
        <v>21</v>
      </c>
      <c r="AE223" s="18">
        <f t="shared" si="78"/>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c r="AK223" s="12">
        <f t="shared" si="80"/>
        <v>1</v>
      </c>
      <c r="AL223" s="12">
        <f t="shared" si="81"/>
        <v>1</v>
      </c>
      <c r="AM223" s="12">
        <f t="shared" si="82"/>
        <v>1</v>
      </c>
    </row>
    <row r="224" spans="1:39" ht="12" customHeight="1" x14ac:dyDescent="0.15">
      <c r="A224" s="5">
        <f t="shared" si="67"/>
        <v>0</v>
      </c>
      <c r="B224" s="5">
        <f t="shared" si="68"/>
        <v>0</v>
      </c>
      <c r="C224" s="14">
        <f t="shared" si="83"/>
        <v>20</v>
      </c>
      <c r="F224" s="253">
        <f>VLOOKUP(C224,Blad1!$A:$H,8,0)</f>
        <v>110</v>
      </c>
      <c r="G224" s="65" t="str">
        <f t="shared" si="84"/>
        <v/>
      </c>
      <c r="H224" s="4" t="str">
        <f>IF(G224="I",$K224,IF(G224="II",$K224-SUM(H$8:H223),IF(G224="III",$K224-SUM(H$8:H223),IF(G224="IV",$K224-SUM(H$8:H223),IF(G224="V",1-SUM(H$8:H223)," ")))))</f>
        <v xml:space="preserve"> </v>
      </c>
      <c r="I224" s="54"/>
      <c r="K224" s="1">
        <f>IF(C$4=0,0,(SUM(D$8:D224)/C$4))</f>
        <v>0</v>
      </c>
      <c r="L224" s="9" t="str">
        <f t="shared" si="69"/>
        <v xml:space="preserve"> </v>
      </c>
      <c r="N224" s="1" t="str">
        <f t="shared" si="70"/>
        <v xml:space="preserve"> </v>
      </c>
      <c r="P224" s="3" t="str">
        <f>IF(O224="Plus",$K224,IF(O224="Basis",$K224-SUM(P$8:P223),IF(O224="Breedte",$K224-SUM(P$8:P223),IF(O223="Breedte",1-SUM(P$8:P223)," "))))</f>
        <v xml:space="preserve"> </v>
      </c>
      <c r="Q224" s="57" t="str">
        <f t="shared" si="85"/>
        <v/>
      </c>
      <c r="S224" s="12">
        <f t="shared" si="71"/>
        <v>20</v>
      </c>
      <c r="T224" s="18">
        <f t="shared" si="72"/>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3"/>
        <v>1</v>
      </c>
      <c r="Z224" s="12">
        <f t="shared" si="74"/>
        <v>1</v>
      </c>
      <c r="AA224" s="12">
        <f t="shared" si="75"/>
        <v>1</v>
      </c>
      <c r="AB224" s="12">
        <f t="shared" si="76"/>
        <v>1</v>
      </c>
      <c r="AD224" s="12">
        <f t="shared" si="77"/>
        <v>20</v>
      </c>
      <c r="AE224" s="18">
        <f t="shared" si="78"/>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c r="AK224" s="12">
        <f t="shared" si="80"/>
        <v>1</v>
      </c>
      <c r="AL224" s="12">
        <f t="shared" si="81"/>
        <v>1</v>
      </c>
      <c r="AM224" s="12">
        <f t="shared" si="82"/>
        <v>1</v>
      </c>
    </row>
    <row r="225" spans="1:39" ht="12" customHeight="1" x14ac:dyDescent="0.15">
      <c r="A225" s="5">
        <f t="shared" si="67"/>
        <v>0</v>
      </c>
      <c r="B225" s="5">
        <f t="shared" si="68"/>
        <v>0</v>
      </c>
      <c r="C225" s="14">
        <f t="shared" si="83"/>
        <v>19</v>
      </c>
      <c r="F225" s="253">
        <f>VLOOKUP(C225,Blad1!$A:$H,8,0)</f>
        <v>110</v>
      </c>
      <c r="G225" s="65" t="str">
        <f t="shared" si="84"/>
        <v/>
      </c>
      <c r="H225" s="4" t="str">
        <f>IF(G225="I",$K225,IF(G225="II",$K225-SUM(H$8:H224),IF(G225="III",$K225-SUM(H$8:H224),IF(G225="IV",$K225-SUM(H$8:H224),IF(G225="V",1-SUM(H$8:H224)," ")))))</f>
        <v xml:space="preserve"> </v>
      </c>
      <c r="I225" s="54"/>
      <c r="K225" s="1">
        <f>IF(C$4=0,0,(SUM(D$8:D225)/C$4))</f>
        <v>0</v>
      </c>
      <c r="L225" s="9" t="str">
        <f t="shared" si="69"/>
        <v xml:space="preserve"> </v>
      </c>
      <c r="N225" s="1" t="str">
        <f t="shared" si="70"/>
        <v xml:space="preserve"> </v>
      </c>
      <c r="P225" s="3" t="str">
        <f>IF(O225="Plus",$K225,IF(O225="Basis",$K225-SUM(P$8:P224),IF(O225="Breedte",$K225-SUM(P$8:P224),IF(O224="Breedte",1-SUM(P$8:P224)," "))))</f>
        <v xml:space="preserve"> </v>
      </c>
      <c r="Q225" s="57" t="str">
        <f t="shared" si="85"/>
        <v/>
      </c>
      <c r="S225" s="12">
        <f t="shared" si="71"/>
        <v>19</v>
      </c>
      <c r="T225" s="18">
        <f t="shared" si="72"/>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3"/>
        <v>1</v>
      </c>
      <c r="Z225" s="12">
        <f t="shared" si="74"/>
        <v>1</v>
      </c>
      <c r="AA225" s="12">
        <f t="shared" si="75"/>
        <v>1</v>
      </c>
      <c r="AB225" s="12">
        <f t="shared" si="76"/>
        <v>1</v>
      </c>
      <c r="AD225" s="12">
        <f t="shared" si="77"/>
        <v>19</v>
      </c>
      <c r="AE225" s="18">
        <f t="shared" si="78"/>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c r="AK225" s="12">
        <f t="shared" si="80"/>
        <v>1</v>
      </c>
      <c r="AL225" s="12">
        <f t="shared" si="81"/>
        <v>1</v>
      </c>
      <c r="AM225" s="12">
        <f t="shared" si="82"/>
        <v>1</v>
      </c>
    </row>
    <row r="226" spans="1:39" ht="12" customHeight="1" x14ac:dyDescent="0.15">
      <c r="A226" s="5">
        <f t="shared" si="67"/>
        <v>0</v>
      </c>
      <c r="B226" s="5">
        <f t="shared" si="68"/>
        <v>0</v>
      </c>
      <c r="C226" s="14">
        <f t="shared" si="83"/>
        <v>18</v>
      </c>
      <c r="F226" s="253">
        <f>VLOOKUP(C226,Blad1!$A:$H,8,0)</f>
        <v>110</v>
      </c>
      <c r="G226" s="65" t="str">
        <f t="shared" si="84"/>
        <v/>
      </c>
      <c r="H226" s="4" t="str">
        <f>IF(G226="I",$K226,IF(G226="II",$K226-SUM(H$8:H225),IF(G226="III",$K226-SUM(H$8:H225),IF(G226="IV",$K226-SUM(H$8:H225),IF(G226="V",1-SUM(H$8:H225)," ")))))</f>
        <v xml:space="preserve"> </v>
      </c>
      <c r="I226" s="54"/>
      <c r="K226" s="1">
        <f>IF(C$4=0,0,(SUM(D$8:D226)/C$4))</f>
        <v>0</v>
      </c>
      <c r="L226" s="9" t="str">
        <f t="shared" si="69"/>
        <v xml:space="preserve"> </v>
      </c>
      <c r="N226" s="1" t="str">
        <f t="shared" si="70"/>
        <v xml:space="preserve"> </v>
      </c>
      <c r="P226" s="3" t="str">
        <f>IF(O226="Plus",$K226,IF(O226="Basis",$K226-SUM(P$8:P225),IF(O226="Breedte",$K226-SUM(P$8:P225),IF(O225="Breedte",1-SUM(P$8:P225)," "))))</f>
        <v xml:space="preserve"> </v>
      </c>
      <c r="Q226" s="57" t="str">
        <f t="shared" si="85"/>
        <v/>
      </c>
      <c r="S226" s="12">
        <f t="shared" si="71"/>
        <v>18</v>
      </c>
      <c r="T226" s="18">
        <f t="shared" si="72"/>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3"/>
        <v>1</v>
      </c>
      <c r="Z226" s="12">
        <f t="shared" si="74"/>
        <v>1</v>
      </c>
      <c r="AA226" s="12">
        <f t="shared" si="75"/>
        <v>1</v>
      </c>
      <c r="AB226" s="12">
        <f t="shared" si="76"/>
        <v>1</v>
      </c>
      <c r="AD226" s="12">
        <f t="shared" si="77"/>
        <v>18</v>
      </c>
      <c r="AE226" s="18">
        <f t="shared" si="78"/>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c r="AK226" s="12">
        <f t="shared" si="80"/>
        <v>1</v>
      </c>
      <c r="AL226" s="12">
        <f t="shared" si="81"/>
        <v>1</v>
      </c>
      <c r="AM226" s="12">
        <f t="shared" si="82"/>
        <v>1</v>
      </c>
    </row>
    <row r="227" spans="1:39" ht="12" customHeight="1" x14ac:dyDescent="0.15">
      <c r="A227" s="5">
        <f t="shared" si="67"/>
        <v>0</v>
      </c>
      <c r="B227" s="5">
        <f t="shared" si="68"/>
        <v>0</v>
      </c>
      <c r="C227" s="14">
        <f t="shared" si="83"/>
        <v>17</v>
      </c>
      <c r="F227" s="253">
        <f>VLOOKUP(C227,Blad1!$A:$H,8,0)</f>
        <v>110</v>
      </c>
      <c r="G227" s="65" t="str">
        <f t="shared" si="84"/>
        <v/>
      </c>
      <c r="H227" s="4" t="str">
        <f>IF(G227="I",$K227,IF(G227="II",$K227-SUM(H$8:H226),IF(G227="III",$K227-SUM(H$8:H226),IF(G227="IV",$K227-SUM(H$8:H226),IF(G227="V",1-SUM(H$8:H226)," ")))))</f>
        <v xml:space="preserve"> </v>
      </c>
      <c r="I227" s="54"/>
      <c r="K227" s="1">
        <f>IF(C$4=0,0,(SUM(D$8:D227)/C$4))</f>
        <v>0</v>
      </c>
      <c r="L227" s="9" t="str">
        <f t="shared" si="69"/>
        <v xml:space="preserve"> </v>
      </c>
      <c r="N227" s="1" t="str">
        <f t="shared" si="70"/>
        <v xml:space="preserve"> </v>
      </c>
      <c r="P227" s="3" t="str">
        <f>IF(O227="Plus",$K227,IF(O227="Basis",$K227-SUM(P$8:P226),IF(O227="Breedte",$K227-SUM(P$8:P226),IF(O226="Breedte",1-SUM(P$8:P226)," "))))</f>
        <v xml:space="preserve"> </v>
      </c>
      <c r="Q227" s="57" t="str">
        <f t="shared" si="85"/>
        <v/>
      </c>
      <c r="S227" s="12">
        <f t="shared" si="71"/>
        <v>17</v>
      </c>
      <c r="T227" s="18">
        <f t="shared" si="72"/>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3"/>
        <v>1</v>
      </c>
      <c r="Z227" s="12">
        <f t="shared" si="74"/>
        <v>1</v>
      </c>
      <c r="AA227" s="12">
        <f t="shared" si="75"/>
        <v>1</v>
      </c>
      <c r="AB227" s="12">
        <f t="shared" si="76"/>
        <v>1</v>
      </c>
      <c r="AD227" s="12">
        <f t="shared" si="77"/>
        <v>17</v>
      </c>
      <c r="AE227" s="18">
        <f t="shared" si="78"/>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c r="AK227" s="12">
        <f t="shared" si="80"/>
        <v>1</v>
      </c>
      <c r="AL227" s="12">
        <f t="shared" si="81"/>
        <v>1</v>
      </c>
      <c r="AM227" s="12">
        <f t="shared" si="82"/>
        <v>1</v>
      </c>
    </row>
    <row r="228" spans="1:39" ht="12" customHeight="1" x14ac:dyDescent="0.15">
      <c r="A228" s="5">
        <f t="shared" si="67"/>
        <v>0</v>
      </c>
      <c r="B228" s="5">
        <f t="shared" si="68"/>
        <v>0</v>
      </c>
      <c r="C228" s="14">
        <f t="shared" si="83"/>
        <v>16</v>
      </c>
      <c r="F228" s="253">
        <f>VLOOKUP(C228,Blad1!$A:$H,8,0)</f>
        <v>110</v>
      </c>
      <c r="G228" s="65" t="str">
        <f t="shared" si="84"/>
        <v/>
      </c>
      <c r="H228" s="4" t="str">
        <f>IF(G228="I",$K228,IF(G228="II",$K228-SUM(H$8:H227),IF(G228="III",$K228-SUM(H$8:H227),IF(G228="IV",$K228-SUM(H$8:H227),IF(G228="V",1-SUM(H$8:H227)," ")))))</f>
        <v xml:space="preserve"> </v>
      </c>
      <c r="I228" s="54"/>
      <c r="K228" s="1">
        <f>IF(C$4=0,0,(SUM(D$8:D228)/C$4))</f>
        <v>0</v>
      </c>
      <c r="L228" s="9" t="str">
        <f t="shared" si="69"/>
        <v xml:space="preserve"> </v>
      </c>
      <c r="N228" s="1" t="str">
        <f t="shared" si="70"/>
        <v xml:space="preserve"> </v>
      </c>
      <c r="P228" s="3" t="str">
        <f>IF(O228="Plus",$K228,IF(O228="Basis",$K228-SUM(P$8:P227),IF(O228="Breedte",$K228-SUM(P$8:P227),IF(O227="Breedte",1-SUM(P$8:P227)," "))))</f>
        <v xml:space="preserve"> </v>
      </c>
      <c r="Q228" s="57" t="str">
        <f t="shared" si="85"/>
        <v/>
      </c>
      <c r="S228" s="12">
        <f t="shared" si="71"/>
        <v>16</v>
      </c>
      <c r="T228" s="18">
        <f t="shared" si="72"/>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3"/>
        <v>1</v>
      </c>
      <c r="Z228" s="12">
        <f t="shared" si="74"/>
        <v>1</v>
      </c>
      <c r="AA228" s="12">
        <f t="shared" si="75"/>
        <v>1</v>
      </c>
      <c r="AB228" s="12">
        <f t="shared" si="76"/>
        <v>1</v>
      </c>
      <c r="AD228" s="12">
        <f t="shared" si="77"/>
        <v>16</v>
      </c>
      <c r="AE228" s="18">
        <f t="shared" si="78"/>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c r="AK228" s="12">
        <f t="shared" si="80"/>
        <v>1</v>
      </c>
      <c r="AL228" s="12">
        <f t="shared" si="81"/>
        <v>1</v>
      </c>
      <c r="AM228" s="12">
        <f t="shared" si="82"/>
        <v>1</v>
      </c>
    </row>
    <row r="229" spans="1:39" ht="12" customHeight="1" x14ac:dyDescent="0.15">
      <c r="A229" s="5">
        <f t="shared" si="67"/>
        <v>0</v>
      </c>
      <c r="B229" s="5">
        <f t="shared" si="68"/>
        <v>0</v>
      </c>
      <c r="C229" s="14">
        <f t="shared" si="83"/>
        <v>15</v>
      </c>
      <c r="F229" s="253">
        <f>VLOOKUP(C229,Blad1!$A:$H,8,0)</f>
        <v>110</v>
      </c>
      <c r="G229" s="65" t="str">
        <f t="shared" si="84"/>
        <v/>
      </c>
      <c r="H229" s="4" t="str">
        <f>IF(G229="I",$K229,IF(G229="II",$K229-SUM(H$8:H228),IF(G229="III",$K229-SUM(H$8:H228),IF(G229="IV",$K229-SUM(H$8:H228),IF(G229="V",1-SUM(H$8:H228)," ")))))</f>
        <v xml:space="preserve"> </v>
      </c>
      <c r="I229" s="54"/>
      <c r="K229" s="1">
        <f>IF(C$4=0,0,(SUM(D$8:D229)/C$4))</f>
        <v>0</v>
      </c>
      <c r="L229" s="9" t="str">
        <f t="shared" si="69"/>
        <v xml:space="preserve"> </v>
      </c>
      <c r="N229" s="1" t="str">
        <f t="shared" si="70"/>
        <v xml:space="preserve"> </v>
      </c>
      <c r="P229" s="3" t="str">
        <f>IF(O229="Plus",$K229,IF(O229="Basis",$K229-SUM(P$8:P228),IF(O229="Breedte",$K229-SUM(P$8:P228),IF(O228="Breedte",1-SUM(P$8:P228)," "))))</f>
        <v xml:space="preserve"> </v>
      </c>
      <c r="Q229" s="57" t="str">
        <f t="shared" si="85"/>
        <v/>
      </c>
      <c r="S229" s="12">
        <f t="shared" si="71"/>
        <v>15</v>
      </c>
      <c r="T229" s="18">
        <f t="shared" si="72"/>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3"/>
        <v>1</v>
      </c>
      <c r="Z229" s="12">
        <f t="shared" si="74"/>
        <v>1</v>
      </c>
      <c r="AA229" s="12">
        <f t="shared" si="75"/>
        <v>1</v>
      </c>
      <c r="AB229" s="12">
        <f t="shared" si="76"/>
        <v>1</v>
      </c>
      <c r="AD229" s="12">
        <f t="shared" si="77"/>
        <v>15</v>
      </c>
      <c r="AE229" s="18">
        <f t="shared" si="78"/>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c r="AK229" s="12">
        <f t="shared" si="80"/>
        <v>1</v>
      </c>
      <c r="AL229" s="12">
        <f t="shared" si="81"/>
        <v>1</v>
      </c>
      <c r="AM229" s="12">
        <f t="shared" si="82"/>
        <v>1</v>
      </c>
    </row>
    <row r="230" spans="1:39" ht="12" customHeight="1" x14ac:dyDescent="0.15">
      <c r="A230" s="5">
        <f t="shared" si="67"/>
        <v>0</v>
      </c>
      <c r="B230" s="5">
        <f t="shared" si="68"/>
        <v>0</v>
      </c>
      <c r="C230" s="14">
        <f t="shared" si="83"/>
        <v>14</v>
      </c>
      <c r="F230" s="253">
        <f>VLOOKUP(C230,Blad1!$A:$H,8,0)</f>
        <v>110</v>
      </c>
      <c r="G230" s="65" t="str">
        <f t="shared" si="84"/>
        <v/>
      </c>
      <c r="H230" s="4" t="str">
        <f>IF(G230="I",$K230,IF(G230="II",$K230-SUM(H$8:H229),IF(G230="III",$K230-SUM(H$8:H229),IF(G230="IV",$K230-SUM(H$8:H229),IF(G230="V",1-SUM(H$8:H229)," ")))))</f>
        <v xml:space="preserve"> </v>
      </c>
      <c r="I230" s="54"/>
      <c r="K230" s="1">
        <f>IF(C$4=0,0,(SUM(D$8:D230)/C$4))</f>
        <v>0</v>
      </c>
      <c r="L230" s="9" t="str">
        <f t="shared" si="69"/>
        <v xml:space="preserve"> </v>
      </c>
      <c r="N230" s="1" t="str">
        <f t="shared" si="70"/>
        <v xml:space="preserve"> </v>
      </c>
      <c r="P230" s="3" t="str">
        <f>IF(O230="Plus",$K230,IF(O230="Basis",$K230-SUM(P$8:P229),IF(O230="Breedte",$K230-SUM(P$8:P229),IF(O229="Breedte",1-SUM(P$8:P229)," "))))</f>
        <v xml:space="preserve"> </v>
      </c>
      <c r="Q230" s="57" t="str">
        <f t="shared" si="85"/>
        <v/>
      </c>
      <c r="S230" s="12">
        <f t="shared" si="71"/>
        <v>14</v>
      </c>
      <c r="T230" s="18">
        <f t="shared" si="72"/>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3"/>
        <v>1</v>
      </c>
      <c r="Z230" s="12">
        <f t="shared" si="74"/>
        <v>1</v>
      </c>
      <c r="AA230" s="12">
        <f t="shared" si="75"/>
        <v>1</v>
      </c>
      <c r="AB230" s="12">
        <f t="shared" si="76"/>
        <v>1</v>
      </c>
      <c r="AD230" s="12">
        <f t="shared" si="77"/>
        <v>14</v>
      </c>
      <c r="AE230" s="18">
        <f t="shared" si="78"/>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c r="AK230" s="12">
        <f t="shared" si="80"/>
        <v>1</v>
      </c>
      <c r="AL230" s="12">
        <f t="shared" si="81"/>
        <v>1</v>
      </c>
      <c r="AM230" s="12">
        <f t="shared" si="82"/>
        <v>1</v>
      </c>
    </row>
    <row r="231" spans="1:39" ht="12" customHeight="1" x14ac:dyDescent="0.15">
      <c r="A231" s="5">
        <f t="shared" si="67"/>
        <v>0</v>
      </c>
      <c r="B231" s="5">
        <f t="shared" si="68"/>
        <v>0</v>
      </c>
      <c r="C231" s="14">
        <f t="shared" si="83"/>
        <v>13</v>
      </c>
      <c r="F231" s="253">
        <f>VLOOKUP(C231,Blad1!$A:$H,8,0)</f>
        <v>110</v>
      </c>
      <c r="G231" s="65" t="str">
        <f t="shared" si="84"/>
        <v/>
      </c>
      <c r="H231" s="4" t="str">
        <f>IF(G231="I",$K231,IF(G231="II",$K231-SUM(H$8:H230),IF(G231="III",$K231-SUM(H$8:H230),IF(G231="IV",$K231-SUM(H$8:H230),IF(G231="V",1-SUM(H$8:H230)," ")))))</f>
        <v xml:space="preserve"> </v>
      </c>
      <c r="I231" s="54"/>
      <c r="K231" s="1">
        <f>IF(C$4=0,0,(SUM(D$8:D231)/C$4))</f>
        <v>0</v>
      </c>
      <c r="L231" s="9" t="str">
        <f t="shared" si="69"/>
        <v xml:space="preserve"> </v>
      </c>
      <c r="N231" s="1" t="str">
        <f t="shared" si="70"/>
        <v xml:space="preserve"> </v>
      </c>
      <c r="P231" s="3" t="str">
        <f>IF(O231="Plus",$K231,IF(O231="Basis",$K231-SUM(P$8:P230),IF(O231="Breedte",$K231-SUM(P$8:P230),IF(O230="Breedte",1-SUM(P$8:P230)," "))))</f>
        <v xml:space="preserve"> </v>
      </c>
      <c r="Q231" s="57" t="str">
        <f t="shared" si="85"/>
        <v/>
      </c>
      <c r="S231" s="12">
        <f t="shared" si="71"/>
        <v>13</v>
      </c>
      <c r="T231" s="18">
        <f t="shared" si="72"/>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3"/>
        <v>1</v>
      </c>
      <c r="Z231" s="12">
        <f t="shared" si="74"/>
        <v>1</v>
      </c>
      <c r="AA231" s="12">
        <f t="shared" si="75"/>
        <v>1</v>
      </c>
      <c r="AB231" s="12">
        <f t="shared" si="76"/>
        <v>1</v>
      </c>
      <c r="AD231" s="12">
        <f t="shared" si="77"/>
        <v>13</v>
      </c>
      <c r="AE231" s="18">
        <f t="shared" si="78"/>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c r="AK231" s="12">
        <f t="shared" si="80"/>
        <v>1</v>
      </c>
      <c r="AL231" s="12">
        <f t="shared" si="81"/>
        <v>1</v>
      </c>
      <c r="AM231" s="12">
        <f t="shared" si="82"/>
        <v>1</v>
      </c>
    </row>
    <row r="232" spans="1:39" ht="12" customHeight="1" x14ac:dyDescent="0.15">
      <c r="A232" s="5">
        <f t="shared" si="67"/>
        <v>0</v>
      </c>
      <c r="B232" s="5">
        <f t="shared" si="68"/>
        <v>0</v>
      </c>
      <c r="C232" s="14">
        <f t="shared" si="83"/>
        <v>12</v>
      </c>
      <c r="F232" s="253">
        <f>VLOOKUP(C232,Blad1!$A:$H,8,0)</f>
        <v>110</v>
      </c>
      <c r="G232" s="65" t="str">
        <f t="shared" si="84"/>
        <v/>
      </c>
      <c r="H232" s="4" t="str">
        <f>IF(G232="I",$K232,IF(G232="II",$K232-SUM(H$8:H231),IF(G232="III",$K232-SUM(H$8:H231),IF(G232="IV",$K232-SUM(H$8:H231),IF(G232="V",1-SUM(H$8:H231)," ")))))</f>
        <v xml:space="preserve"> </v>
      </c>
      <c r="I232" s="54"/>
      <c r="K232" s="1">
        <f>IF(C$4=0,0,(SUM(D$8:D232)/C$4))</f>
        <v>0</v>
      </c>
      <c r="L232" s="9" t="str">
        <f t="shared" si="69"/>
        <v xml:space="preserve"> </v>
      </c>
      <c r="N232" s="1" t="str">
        <f t="shared" si="70"/>
        <v xml:space="preserve"> </v>
      </c>
      <c r="P232" s="3" t="str">
        <f>IF(O232="Plus",$K232,IF(O232="Basis",$K232-SUM(P$8:P231),IF(O232="Breedte",$K232-SUM(P$8:P231),IF(O231="Breedte",1-SUM(P$8:P231)," "))))</f>
        <v xml:space="preserve"> </v>
      </c>
      <c r="Q232" s="57" t="str">
        <f t="shared" si="85"/>
        <v/>
      </c>
      <c r="S232" s="12">
        <f t="shared" si="71"/>
        <v>12</v>
      </c>
      <c r="T232" s="18">
        <f t="shared" si="72"/>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3"/>
        <v>1</v>
      </c>
      <c r="Z232" s="12">
        <f t="shared" si="74"/>
        <v>1</v>
      </c>
      <c r="AA232" s="12">
        <f t="shared" si="75"/>
        <v>1</v>
      </c>
      <c r="AB232" s="12">
        <f t="shared" si="76"/>
        <v>1</v>
      </c>
      <c r="AD232" s="12">
        <f t="shared" si="77"/>
        <v>12</v>
      </c>
      <c r="AE232" s="18">
        <f t="shared" si="78"/>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c r="AK232" s="12">
        <f t="shared" si="80"/>
        <v>1</v>
      </c>
      <c r="AL232" s="12">
        <f t="shared" si="81"/>
        <v>1</v>
      </c>
      <c r="AM232" s="12">
        <f t="shared" si="82"/>
        <v>1</v>
      </c>
    </row>
    <row r="233" spans="1:39" ht="12" customHeight="1" x14ac:dyDescent="0.15">
      <c r="A233" s="5">
        <f t="shared" si="67"/>
        <v>0</v>
      </c>
      <c r="B233" s="5">
        <f t="shared" si="68"/>
        <v>0</v>
      </c>
      <c r="C233" s="14">
        <f t="shared" si="83"/>
        <v>11</v>
      </c>
      <c r="F233" s="253">
        <f>VLOOKUP(C233,Blad1!$A:$H,8,0)</f>
        <v>110</v>
      </c>
      <c r="G233" s="65" t="str">
        <f t="shared" si="84"/>
        <v/>
      </c>
      <c r="H233" s="4" t="str">
        <f>IF(G233="I",$K233,IF(G233="II",$K233-SUM(H$8:H232),IF(G233="III",$K233-SUM(H$8:H232),IF(G233="IV",$K233-SUM(H$8:H232),IF(G233="V",1-SUM(H$8:H232)," ")))))</f>
        <v xml:space="preserve"> </v>
      </c>
      <c r="I233" s="54"/>
      <c r="K233" s="1">
        <f>IF(C$4=0,0,(SUM(D$8:D233)/C$4))</f>
        <v>0</v>
      </c>
      <c r="L233" s="9" t="str">
        <f t="shared" si="69"/>
        <v xml:space="preserve"> </v>
      </c>
      <c r="N233" s="1" t="str">
        <f t="shared" si="70"/>
        <v xml:space="preserve"> </v>
      </c>
      <c r="P233" s="3" t="str">
        <f>IF(O233="Plus",$K233,IF(O233="Basis",$K233-SUM(P$8:P232),IF(O233="Breedte",$K233-SUM(P$8:P232),IF(O232="Breedte",1-SUM(P$8:P232)," "))))</f>
        <v xml:space="preserve"> </v>
      </c>
      <c r="Q233" s="57" t="str">
        <f t="shared" si="85"/>
        <v/>
      </c>
      <c r="S233" s="12">
        <f t="shared" si="71"/>
        <v>11</v>
      </c>
      <c r="T233" s="18">
        <f t="shared" si="72"/>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3"/>
        <v>1</v>
      </c>
      <c r="Z233" s="12">
        <f t="shared" si="74"/>
        <v>1</v>
      </c>
      <c r="AA233" s="12">
        <f t="shared" si="75"/>
        <v>1</v>
      </c>
      <c r="AB233" s="12">
        <f t="shared" si="76"/>
        <v>1</v>
      </c>
      <c r="AD233" s="12">
        <f t="shared" si="77"/>
        <v>11</v>
      </c>
      <c r="AE233" s="18">
        <f t="shared" si="78"/>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c r="AK233" s="12">
        <f t="shared" si="80"/>
        <v>1</v>
      </c>
      <c r="AL233" s="12">
        <f t="shared" si="81"/>
        <v>1</v>
      </c>
      <c r="AM233" s="12">
        <f t="shared" si="82"/>
        <v>1</v>
      </c>
    </row>
    <row r="234" spans="1:39" ht="12" customHeight="1" x14ac:dyDescent="0.15">
      <c r="A234" s="5">
        <f t="shared" si="67"/>
        <v>0</v>
      </c>
      <c r="B234" s="5">
        <f t="shared" si="68"/>
        <v>0</v>
      </c>
      <c r="C234" s="14">
        <f t="shared" si="83"/>
        <v>10</v>
      </c>
      <c r="F234" s="253">
        <f>VLOOKUP(C234,Blad1!$A:$H,8,0)</f>
        <v>110</v>
      </c>
      <c r="G234" s="65" t="str">
        <f t="shared" si="84"/>
        <v/>
      </c>
      <c r="H234" s="4" t="str">
        <f>IF(G234="I",$K234,IF(G234="II",$K234-SUM(H$8:H233),IF(G234="III",$K234-SUM(H$8:H233),IF(G234="IV",$K234-SUM(H$8:H233),IF(G234="V",1-SUM(H$8:H233)," ")))))</f>
        <v xml:space="preserve"> </v>
      </c>
      <c r="I234" s="54"/>
      <c r="K234" s="1">
        <f>IF(C$4=0,0,(SUM(D$8:D234)/C$4))</f>
        <v>0</v>
      </c>
      <c r="L234" s="9" t="str">
        <f t="shared" si="69"/>
        <v xml:space="preserve"> </v>
      </c>
      <c r="N234" s="1" t="str">
        <f t="shared" si="70"/>
        <v xml:space="preserve"> </v>
      </c>
      <c r="P234" s="3" t="str">
        <f>IF(O234="Plus",$K234,IF(O234="Basis",$K234-SUM(P$8:P233),IF(O234="Breedte",$K234-SUM(P$8:P233),IF(O233="Breedte",1-SUM(P$8:P233)," "))))</f>
        <v xml:space="preserve"> </v>
      </c>
      <c r="Q234" s="57" t="str">
        <f t="shared" si="85"/>
        <v/>
      </c>
      <c r="S234" s="12">
        <f t="shared" si="71"/>
        <v>10</v>
      </c>
      <c r="T234" s="18">
        <f t="shared" si="72"/>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3"/>
        <v>1</v>
      </c>
      <c r="Z234" s="12">
        <f t="shared" si="74"/>
        <v>1</v>
      </c>
      <c r="AA234" s="12">
        <f t="shared" si="75"/>
        <v>1</v>
      </c>
      <c r="AB234" s="12">
        <f t="shared" si="76"/>
        <v>1</v>
      </c>
      <c r="AD234" s="12">
        <f t="shared" si="77"/>
        <v>10</v>
      </c>
      <c r="AE234" s="18">
        <f t="shared" si="78"/>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c r="AK234" s="12">
        <f t="shared" si="80"/>
        <v>1</v>
      </c>
      <c r="AL234" s="12">
        <f t="shared" si="81"/>
        <v>1</v>
      </c>
      <c r="AM234" s="12">
        <f t="shared" si="82"/>
        <v>1</v>
      </c>
    </row>
    <row r="235" spans="1:39" ht="12" customHeight="1" x14ac:dyDescent="0.15">
      <c r="A235" s="5">
        <f t="shared" si="67"/>
        <v>0</v>
      </c>
      <c r="B235" s="5">
        <f t="shared" si="68"/>
        <v>0</v>
      </c>
      <c r="C235" s="14">
        <f t="shared" si="83"/>
        <v>9</v>
      </c>
      <c r="F235" s="253">
        <f>VLOOKUP(C235,Blad1!$A:$H,8,0)</f>
        <v>110</v>
      </c>
      <c r="G235" s="65" t="str">
        <f t="shared" si="84"/>
        <v/>
      </c>
      <c r="H235" s="4" t="str">
        <f>IF(G235="I",$K235,IF(G235="II",$K235-SUM(H$8:H234),IF(G235="III",$K235-SUM(H$8:H234),IF(G235="IV",$K235-SUM(H$8:H234),IF(G235="V",1-SUM(H$8:H234)," ")))))</f>
        <v xml:space="preserve"> </v>
      </c>
      <c r="I235" s="54"/>
      <c r="K235" s="1">
        <f>IF(C$4=0,0,(SUM(D$8:D235)/C$4))</f>
        <v>0</v>
      </c>
      <c r="L235" s="9" t="str">
        <f t="shared" si="69"/>
        <v xml:space="preserve"> </v>
      </c>
      <c r="N235" s="1" t="str">
        <f t="shared" si="70"/>
        <v xml:space="preserve"> </v>
      </c>
      <c r="P235" s="3" t="str">
        <f>IF(O235="Plus",$K235,IF(O235="Basis",$K235-SUM(P$8:P234),IF(O235="Breedte",$K235-SUM(P$8:P234),IF(O234="Breedte",1-SUM(P$8:P234)," "))))</f>
        <v xml:space="preserve"> </v>
      </c>
      <c r="Q235" s="57" t="str">
        <f t="shared" si="85"/>
        <v/>
      </c>
      <c r="S235" s="12">
        <f t="shared" si="71"/>
        <v>9</v>
      </c>
      <c r="T235" s="18">
        <f t="shared" si="72"/>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3"/>
        <v>1</v>
      </c>
      <c r="Z235" s="12">
        <f t="shared" si="74"/>
        <v>1</v>
      </c>
      <c r="AA235" s="12">
        <f t="shared" si="75"/>
        <v>1</v>
      </c>
      <c r="AB235" s="12">
        <f t="shared" si="76"/>
        <v>1</v>
      </c>
      <c r="AD235" s="12">
        <f t="shared" si="77"/>
        <v>9</v>
      </c>
      <c r="AE235" s="18">
        <f t="shared" si="78"/>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c r="AK235" s="12">
        <f t="shared" si="80"/>
        <v>1</v>
      </c>
      <c r="AL235" s="12">
        <f t="shared" si="81"/>
        <v>1</v>
      </c>
      <c r="AM235" s="12">
        <f t="shared" si="82"/>
        <v>1</v>
      </c>
    </row>
    <row r="236" spans="1:39" ht="12" customHeight="1" x14ac:dyDescent="0.15">
      <c r="A236" s="5">
        <f t="shared" si="67"/>
        <v>0</v>
      </c>
      <c r="B236" s="5">
        <f t="shared" si="68"/>
        <v>0</v>
      </c>
      <c r="C236" s="14">
        <f t="shared" si="83"/>
        <v>8</v>
      </c>
      <c r="F236" s="253">
        <f>VLOOKUP(C236,Blad1!$A:$H,8,0)</f>
        <v>110</v>
      </c>
      <c r="G236" s="65" t="str">
        <f t="shared" si="84"/>
        <v/>
      </c>
      <c r="H236" s="4" t="str">
        <f>IF(G236="I",$K236,IF(G236="II",$K236-SUM(H$8:H235),IF(G236="III",$K236-SUM(H$8:H235),IF(G236="IV",$K236-SUM(H$8:H235),IF(G236="V",1-SUM(H$8:H235)," ")))))</f>
        <v xml:space="preserve"> </v>
      </c>
      <c r="I236" s="54"/>
      <c r="K236" s="1">
        <f>IF(C$4=0,0,(SUM(D$8:D236)/C$4))</f>
        <v>0</v>
      </c>
      <c r="L236" s="9" t="str">
        <f t="shared" si="69"/>
        <v xml:space="preserve"> </v>
      </c>
      <c r="N236" s="1" t="str">
        <f t="shared" si="70"/>
        <v xml:space="preserve"> </v>
      </c>
      <c r="P236" s="3" t="str">
        <f>IF(O236="Plus",$K236,IF(O236="Basis",$K236-SUM(P$8:P235),IF(O236="Breedte",$K236-SUM(P$8:P235),IF(O235="Breedte",1-SUM(P$8:P235)," "))))</f>
        <v xml:space="preserve"> </v>
      </c>
      <c r="Q236" s="57" t="str">
        <f t="shared" si="85"/>
        <v/>
      </c>
      <c r="S236" s="12">
        <f t="shared" si="71"/>
        <v>8</v>
      </c>
      <c r="T236" s="18">
        <f t="shared" si="72"/>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3"/>
        <v>1</v>
      </c>
      <c r="Z236" s="12">
        <f t="shared" si="74"/>
        <v>1</v>
      </c>
      <c r="AA236" s="12">
        <f t="shared" si="75"/>
        <v>1</v>
      </c>
      <c r="AB236" s="12">
        <f t="shared" si="76"/>
        <v>1</v>
      </c>
      <c r="AD236" s="12">
        <f t="shared" si="77"/>
        <v>8</v>
      </c>
      <c r="AE236" s="18">
        <f t="shared" si="78"/>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c r="AK236" s="12">
        <f t="shared" si="80"/>
        <v>1</v>
      </c>
      <c r="AL236" s="12">
        <f t="shared" si="81"/>
        <v>1</v>
      </c>
      <c r="AM236" s="12">
        <f t="shared" si="82"/>
        <v>1</v>
      </c>
    </row>
    <row r="237" spans="1:39" ht="12" customHeight="1" x14ac:dyDescent="0.15">
      <c r="A237" s="5">
        <f t="shared" si="67"/>
        <v>0</v>
      </c>
      <c r="B237" s="5">
        <f t="shared" si="68"/>
        <v>0</v>
      </c>
      <c r="C237" s="14">
        <f t="shared" si="83"/>
        <v>7</v>
      </c>
      <c r="F237" s="253">
        <f>VLOOKUP(C237,Blad1!$A:$H,8,0)</f>
        <v>110</v>
      </c>
      <c r="G237" s="65" t="str">
        <f t="shared" si="84"/>
        <v/>
      </c>
      <c r="H237" s="4" t="str">
        <f>IF(G237="I",$K237,IF(G237="II",$K237-SUM(H$8:H236),IF(G237="III",$K237-SUM(H$8:H236),IF(G237="IV",$K237-SUM(H$8:H236),IF(G237="V",1-SUM(H$8:H236)," ")))))</f>
        <v xml:space="preserve"> </v>
      </c>
      <c r="I237" s="54"/>
      <c r="K237" s="1">
        <f>IF(C$4=0,0,(SUM(D$8:D237)/C$4))</f>
        <v>0</v>
      </c>
      <c r="L237" s="9" t="str">
        <f t="shared" si="69"/>
        <v xml:space="preserve"> </v>
      </c>
      <c r="N237" s="1" t="str">
        <f t="shared" si="70"/>
        <v xml:space="preserve"> </v>
      </c>
      <c r="P237" s="3" t="str">
        <f>IF(O237="Plus",$K237,IF(O237="Basis",$K237-SUM(P$8:P236),IF(O237="Breedte",$K237-SUM(P$8:P236),IF(O236="Breedte",1-SUM(P$8:P236)," "))))</f>
        <v xml:space="preserve"> </v>
      </c>
      <c r="Q237" s="57" t="str">
        <f t="shared" si="85"/>
        <v/>
      </c>
      <c r="S237" s="12">
        <f t="shared" si="71"/>
        <v>7</v>
      </c>
      <c r="T237" s="18">
        <f t="shared" si="72"/>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3"/>
        <v>1</v>
      </c>
      <c r="Z237" s="12">
        <f t="shared" si="74"/>
        <v>1</v>
      </c>
      <c r="AA237" s="12">
        <f t="shared" si="75"/>
        <v>1</v>
      </c>
      <c r="AB237" s="12">
        <f t="shared" si="76"/>
        <v>1</v>
      </c>
      <c r="AD237" s="12">
        <f t="shared" si="77"/>
        <v>7</v>
      </c>
      <c r="AE237" s="18">
        <f t="shared" si="78"/>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c r="AK237" s="12">
        <f t="shared" si="80"/>
        <v>1</v>
      </c>
      <c r="AL237" s="12">
        <f t="shared" si="81"/>
        <v>1</v>
      </c>
      <c r="AM237" s="12">
        <f t="shared" si="82"/>
        <v>1</v>
      </c>
    </row>
    <row r="238" spans="1:39" ht="12" customHeight="1" x14ac:dyDescent="0.15">
      <c r="A238" s="5">
        <f t="shared" si="67"/>
        <v>0</v>
      </c>
      <c r="B238" s="5">
        <f t="shared" si="68"/>
        <v>0</v>
      </c>
      <c r="C238" s="14">
        <f t="shared" si="83"/>
        <v>6</v>
      </c>
      <c r="F238" s="253">
        <f>VLOOKUP(C238,Blad1!$A:$H,8,0)</f>
        <v>110</v>
      </c>
      <c r="G238" s="65" t="str">
        <f t="shared" si="84"/>
        <v/>
      </c>
      <c r="H238" s="4" t="str">
        <f>IF(G238="I",$K238,IF(G238="II",$K238-SUM(H$8:H237),IF(G238="III",$K238-SUM(H$8:H237),IF(G238="IV",$K238-SUM(H$8:H237),IF(G238="V",1-SUM(H$8:H237)," ")))))</f>
        <v xml:space="preserve"> </v>
      </c>
      <c r="I238" s="54"/>
      <c r="K238" s="1">
        <f>IF(C$4=0,0,(SUM(D$8:D238)/C$4))</f>
        <v>0</v>
      </c>
      <c r="L238" s="9" t="str">
        <f t="shared" si="69"/>
        <v xml:space="preserve"> </v>
      </c>
      <c r="N238" s="1" t="str">
        <f t="shared" si="70"/>
        <v xml:space="preserve"> </v>
      </c>
      <c r="P238" s="3" t="str">
        <f>IF(O238="Plus",$K238,IF(O238="Basis",$K238-SUM(P$8:P237),IF(O238="Breedte",$K238-SUM(P$8:P237),IF(O237="Breedte",1-SUM(P$8:P237)," "))))</f>
        <v xml:space="preserve"> </v>
      </c>
      <c r="Q238" s="57" t="str">
        <f t="shared" si="85"/>
        <v/>
      </c>
      <c r="S238" s="12">
        <f t="shared" si="71"/>
        <v>6</v>
      </c>
      <c r="T238" s="18">
        <f t="shared" si="72"/>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3"/>
        <v>1</v>
      </c>
      <c r="Z238" s="12">
        <f t="shared" si="74"/>
        <v>1</v>
      </c>
      <c r="AA238" s="12">
        <f t="shared" si="75"/>
        <v>1</v>
      </c>
      <c r="AB238" s="12">
        <f t="shared" si="76"/>
        <v>1</v>
      </c>
      <c r="AD238" s="12">
        <f t="shared" si="77"/>
        <v>6</v>
      </c>
      <c r="AE238" s="18">
        <f t="shared" si="78"/>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79"/>
        <v>1</v>
      </c>
      <c r="AK238" s="12">
        <f t="shared" si="80"/>
        <v>1</v>
      </c>
      <c r="AL238" s="12">
        <f t="shared" si="81"/>
        <v>1</v>
      </c>
      <c r="AM238" s="12">
        <f t="shared" si="82"/>
        <v>1</v>
      </c>
    </row>
    <row r="239" spans="1:39" ht="12" customHeight="1" x14ac:dyDescent="0.15">
      <c r="A239" s="5">
        <f t="shared" si="67"/>
        <v>0</v>
      </c>
      <c r="B239" s="5">
        <f t="shared" si="68"/>
        <v>0</v>
      </c>
      <c r="C239" s="14">
        <f t="shared" si="83"/>
        <v>5</v>
      </c>
      <c r="F239" s="253">
        <f>VLOOKUP(C239,Blad1!$A:$H,8,0)</f>
        <v>110</v>
      </c>
      <c r="G239" s="65" t="str">
        <f t="shared" si="84"/>
        <v/>
      </c>
      <c r="H239" s="4" t="str">
        <f>IF(G239="I",$K239,IF(G239="II",$K239-SUM(H$8:H238),IF(G239="III",$K239-SUM(H$8:H238),IF(G239="IV",$K239-SUM(H$8:H238),IF(G239="V",1-SUM(H$8:H238)," ")))))</f>
        <v xml:space="preserve"> </v>
      </c>
      <c r="I239" s="54"/>
      <c r="K239" s="1">
        <f>IF(C$4=0,0,(SUM(D$8:D239)/C$4))</f>
        <v>0</v>
      </c>
      <c r="L239" s="9" t="str">
        <f t="shared" si="69"/>
        <v xml:space="preserve"> </v>
      </c>
      <c r="N239" s="1" t="str">
        <f t="shared" si="70"/>
        <v xml:space="preserve"> </v>
      </c>
      <c r="P239" s="3" t="str">
        <f>IF(O239="Plus",$K239,IF(O239="Basis",$K239-SUM(P$8:P238),IF(O239="Breedte",$K239-SUM(P$8:P238),IF(O238="Breedte",1-SUM(P$8:P238)," "))))</f>
        <v xml:space="preserve"> </v>
      </c>
      <c r="Q239" s="57" t="str">
        <f t="shared" si="85"/>
        <v/>
      </c>
      <c r="S239" s="12">
        <f t="shared" si="71"/>
        <v>5</v>
      </c>
      <c r="T239" s="18">
        <f t="shared" si="72"/>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3"/>
        <v>1</v>
      </c>
      <c r="Z239" s="12">
        <f t="shared" si="74"/>
        <v>1</v>
      </c>
      <c r="AA239" s="12">
        <f t="shared" si="75"/>
        <v>1</v>
      </c>
      <c r="AB239" s="12">
        <f t="shared" si="76"/>
        <v>1</v>
      </c>
      <c r="AD239" s="12">
        <f t="shared" si="77"/>
        <v>5</v>
      </c>
      <c r="AE239" s="18">
        <f t="shared" si="78"/>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79"/>
        <v>1</v>
      </c>
      <c r="AK239" s="12">
        <f t="shared" si="80"/>
        <v>1</v>
      </c>
      <c r="AL239" s="12">
        <f t="shared" si="81"/>
        <v>1</v>
      </c>
      <c r="AM239" s="12">
        <f t="shared" si="82"/>
        <v>1</v>
      </c>
    </row>
    <row r="240" spans="1:39" ht="12" customHeight="1" x14ac:dyDescent="0.15">
      <c r="A240" s="5">
        <f t="shared" si="67"/>
        <v>0</v>
      </c>
      <c r="B240" s="5">
        <f t="shared" si="68"/>
        <v>0</v>
      </c>
      <c r="C240" s="14">
        <f t="shared" si="83"/>
        <v>4</v>
      </c>
      <c r="F240" s="253">
        <f>VLOOKUP(C240,Blad1!$A:$H,8,0)</f>
        <v>110</v>
      </c>
      <c r="G240" s="65" t="str">
        <f t="shared" si="84"/>
        <v/>
      </c>
      <c r="H240" s="4" t="str">
        <f>IF(G240="I",$K240,IF(G240="II",$K240-SUM(H$8:H239),IF(G240="III",$K240-SUM(H$8:H239),IF(G240="IV",$K240-SUM(H$8:H239),IF(G240="V",1-SUM(H$8:H239)," ")))))</f>
        <v xml:space="preserve"> </v>
      </c>
      <c r="I240" s="54"/>
      <c r="K240" s="1">
        <f>IF(C$4=0,0,(SUM(D$8:D240)/C$4))</f>
        <v>0</v>
      </c>
      <c r="L240" s="9" t="str">
        <f t="shared" si="69"/>
        <v xml:space="preserve"> </v>
      </c>
      <c r="N240" s="1" t="str">
        <f t="shared" si="70"/>
        <v xml:space="preserve"> </v>
      </c>
      <c r="P240" s="3" t="str">
        <f>IF(O240="Plus",$K240,IF(O240="Basis",$K240-SUM(P$8:P239),IF(O240="Breedte",$K240-SUM(P$8:P239),IF(O239="Breedte",1-SUM(P$8:P239)," "))))</f>
        <v xml:space="preserve"> </v>
      </c>
      <c r="Q240" s="57" t="str">
        <f t="shared" si="85"/>
        <v/>
      </c>
      <c r="S240" s="12">
        <f t="shared" si="71"/>
        <v>4</v>
      </c>
      <c r="T240" s="18">
        <f t="shared" si="72"/>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3"/>
        <v>1</v>
      </c>
      <c r="Z240" s="12">
        <f t="shared" si="74"/>
        <v>1</v>
      </c>
      <c r="AA240" s="12">
        <f t="shared" si="75"/>
        <v>1</v>
      </c>
      <c r="AB240" s="12">
        <f t="shared" si="76"/>
        <v>1</v>
      </c>
      <c r="AD240" s="12">
        <f t="shared" si="77"/>
        <v>4</v>
      </c>
      <c r="AE240" s="18">
        <f t="shared" si="78"/>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79"/>
        <v>1</v>
      </c>
      <c r="AK240" s="12">
        <f t="shared" si="80"/>
        <v>1</v>
      </c>
      <c r="AL240" s="12">
        <f t="shared" si="81"/>
        <v>1</v>
      </c>
      <c r="AM240" s="12">
        <f t="shared" si="82"/>
        <v>1</v>
      </c>
    </row>
    <row r="241" spans="1:39" ht="12" customHeight="1" x14ac:dyDescent="0.15">
      <c r="A241" s="5">
        <f t="shared" si="67"/>
        <v>0</v>
      </c>
      <c r="B241" s="5">
        <f t="shared" si="68"/>
        <v>0</v>
      </c>
      <c r="C241" s="14">
        <f t="shared" si="83"/>
        <v>3</v>
      </c>
      <c r="F241" s="253">
        <f>VLOOKUP(C241,Blad1!$A:$H,8,0)</f>
        <v>110</v>
      </c>
      <c r="G241" s="65" t="str">
        <f t="shared" si="84"/>
        <v/>
      </c>
      <c r="H241" s="4" t="str">
        <f>IF(G241="I",$K241,IF(G241="II",$K241-SUM(H$8:H240),IF(G241="III",$K241-SUM(H$8:H240),IF(G241="IV",$K241-SUM(H$8:H240),IF(G241="V",1-SUM(H$8:H240)," ")))))</f>
        <v xml:space="preserve"> </v>
      </c>
      <c r="I241" s="54"/>
      <c r="K241" s="1">
        <f>IF(C$4=0,0,(SUM(D$8:D241)/C$4))</f>
        <v>0</v>
      </c>
      <c r="L241" s="9" t="str">
        <f t="shared" si="69"/>
        <v xml:space="preserve"> </v>
      </c>
      <c r="N241" s="1" t="str">
        <f t="shared" si="70"/>
        <v xml:space="preserve"> </v>
      </c>
      <c r="P241" s="3" t="str">
        <f>IF(O241="Plus",$K241,IF(O241="Basis",$K241-SUM(P$8:P240),IF(O241="Breedte",$K241-SUM(P$8:P240),IF(O240="Breedte",1-SUM(P$8:P240)," "))))</f>
        <v xml:space="preserve"> </v>
      </c>
      <c r="Q241" s="57" t="str">
        <f t="shared" si="85"/>
        <v/>
      </c>
      <c r="S241" s="12">
        <f t="shared" si="71"/>
        <v>3</v>
      </c>
      <c r="T241" s="18">
        <f t="shared" si="72"/>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3"/>
        <v>1</v>
      </c>
      <c r="Z241" s="12">
        <f t="shared" si="74"/>
        <v>1</v>
      </c>
      <c r="AA241" s="12">
        <f t="shared" si="75"/>
        <v>1</v>
      </c>
      <c r="AB241" s="12">
        <f t="shared" si="76"/>
        <v>1</v>
      </c>
      <c r="AD241" s="12">
        <f t="shared" si="77"/>
        <v>3</v>
      </c>
      <c r="AE241" s="18">
        <f t="shared" si="78"/>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79"/>
        <v>1</v>
      </c>
      <c r="AK241" s="12">
        <f t="shared" si="80"/>
        <v>1</v>
      </c>
      <c r="AL241" s="12">
        <f t="shared" si="81"/>
        <v>1</v>
      </c>
      <c r="AM241" s="12">
        <f t="shared" si="82"/>
        <v>1</v>
      </c>
    </row>
    <row r="242" spans="1:39" ht="12" customHeight="1" x14ac:dyDescent="0.15">
      <c r="A242" s="5">
        <f t="shared" si="67"/>
        <v>0</v>
      </c>
      <c r="B242" s="5">
        <f t="shared" si="68"/>
        <v>0</v>
      </c>
      <c r="C242" s="14">
        <f t="shared" si="83"/>
        <v>2</v>
      </c>
      <c r="F242" s="253">
        <f>VLOOKUP(C242,Blad1!$A:$H,8,0)</f>
        <v>110</v>
      </c>
      <c r="G242" s="65" t="str">
        <f t="shared" si="84"/>
        <v/>
      </c>
      <c r="H242" s="4" t="str">
        <f>IF(G242="I",$K242,IF(G242="II",$K242-SUM(H$8:H241),IF(G242="III",$K242-SUM(H$8:H241),IF(G242="IV",$K242-SUM(H$8:H241),IF(G242="V",1-SUM(H$8:H241)," ")))))</f>
        <v xml:space="preserve"> </v>
      </c>
      <c r="I242" s="54"/>
      <c r="K242" s="1">
        <f>IF(C$4=0,0,(SUM(D$8:D242)/C$4))</f>
        <v>0</v>
      </c>
      <c r="L242" s="9" t="str">
        <f t="shared" si="69"/>
        <v xml:space="preserve"> </v>
      </c>
      <c r="N242" s="1" t="str">
        <f t="shared" si="70"/>
        <v xml:space="preserve"> </v>
      </c>
      <c r="P242" s="3" t="str">
        <f>IF(O242="Plus",$K242,IF(O242="Basis",$K242-SUM(P$8:P241),IF(O242="Breedte",$K242-SUM(P$8:P241),IF(O241="Breedte",1-SUM(P$8:P241)," "))))</f>
        <v xml:space="preserve"> </v>
      </c>
      <c r="Q242" s="57" t="str">
        <f t="shared" si="85"/>
        <v/>
      </c>
      <c r="S242" s="12">
        <f t="shared" si="71"/>
        <v>2</v>
      </c>
      <c r="T242" s="18">
        <f t="shared" si="72"/>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3"/>
        <v>1</v>
      </c>
      <c r="Z242" s="12">
        <f t="shared" si="74"/>
        <v>1</v>
      </c>
      <c r="AA242" s="12">
        <f t="shared" si="75"/>
        <v>1</v>
      </c>
      <c r="AB242" s="12">
        <f t="shared" si="76"/>
        <v>1</v>
      </c>
      <c r="AD242" s="12">
        <f t="shared" si="77"/>
        <v>2</v>
      </c>
      <c r="AE242" s="18">
        <f t="shared" si="78"/>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79"/>
        <v>1</v>
      </c>
      <c r="AK242" s="12">
        <f t="shared" si="80"/>
        <v>1</v>
      </c>
      <c r="AL242" s="12">
        <f t="shared" si="81"/>
        <v>1</v>
      </c>
      <c r="AM242" s="12">
        <f t="shared" si="82"/>
        <v>1</v>
      </c>
    </row>
    <row r="243" spans="1:39" ht="12" customHeight="1" x14ac:dyDescent="0.15">
      <c r="A243" s="5">
        <f t="shared" si="67"/>
        <v>0</v>
      </c>
      <c r="B243" s="5">
        <f t="shared" si="68"/>
        <v>0</v>
      </c>
      <c r="C243" s="14">
        <f t="shared" si="83"/>
        <v>1</v>
      </c>
      <c r="F243" s="253">
        <f>VLOOKUP(C243,Blad1!$A:$H,8,0)</f>
        <v>110</v>
      </c>
      <c r="G243" s="65"/>
      <c r="I243" s="54"/>
      <c r="K243" s="1">
        <f>IF(C$4=0,0,(SUM(D$8:D243)/C$4))</f>
        <v>0</v>
      </c>
      <c r="N243" s="1" t="str">
        <f t="shared" si="70"/>
        <v xml:space="preserve"> </v>
      </c>
      <c r="P243" s="3" t="str">
        <f>IF(O243="Plus",$K243,IF(O243="Basis",$K243-SUM(P$8:P242),IF(O243="Breedte",$K243-SUM(P$8:P242),IF(O242="Breedte",1-SUM(P$8:P242)," "))))</f>
        <v xml:space="preserve"> </v>
      </c>
      <c r="Q243" s="57" t="str">
        <f t="shared" si="85"/>
        <v/>
      </c>
      <c r="S243" s="12">
        <f t="shared" si="71"/>
        <v>1</v>
      </c>
      <c r="T243" s="18">
        <f t="shared" si="72"/>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3"/>
        <v>1</v>
      </c>
      <c r="Z243" s="12">
        <f t="shared" si="74"/>
        <v>1</v>
      </c>
      <c r="AA243" s="12">
        <f t="shared" si="75"/>
        <v>1</v>
      </c>
      <c r="AB243" s="12">
        <f t="shared" si="76"/>
        <v>1</v>
      </c>
      <c r="AD243" s="12">
        <f t="shared" si="77"/>
        <v>1</v>
      </c>
      <c r="AE243" s="18">
        <f t="shared" si="78"/>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79"/>
        <v>1</v>
      </c>
      <c r="AK243" s="12">
        <f t="shared" si="80"/>
        <v>1</v>
      </c>
      <c r="AL243" s="12">
        <f t="shared" si="81"/>
        <v>1</v>
      </c>
      <c r="AM243" s="12">
        <f t="shared" si="82"/>
        <v>1</v>
      </c>
    </row>
    <row r="244" spans="1:39" ht="12" customHeight="1" x14ac:dyDescent="0.15">
      <c r="A244" s="5">
        <f t="shared" si="67"/>
        <v>0</v>
      </c>
      <c r="B244" s="5">
        <f t="shared" si="68"/>
        <v>0</v>
      </c>
      <c r="C244" s="14">
        <f t="shared" si="83"/>
        <v>0</v>
      </c>
      <c r="F244" s="253">
        <f>VLOOKUP(C244,Blad1!$A:$H,8,0)</f>
        <v>110</v>
      </c>
      <c r="G244" s="65"/>
      <c r="I244" s="54"/>
      <c r="K244" s="1">
        <f>IF(C$4=0,0,(SUM(D$8:D244)/C$4))</f>
        <v>0</v>
      </c>
      <c r="N244" s="1" t="str">
        <f t="shared" si="70"/>
        <v xml:space="preserve"> </v>
      </c>
      <c r="P244" s="3" t="str">
        <f>IF(O244="Plus",$K244,IF(O244="Basis",$K244-SUM(P$8:P243),IF(O244="Breedte",$K244-SUM(P$8:P243),IF(O243="Breedte",1-SUM(P$8:P243)," "))))</f>
        <v xml:space="preserve"> </v>
      </c>
      <c r="Q244" s="57" t="str">
        <f t="shared" si="85"/>
        <v/>
      </c>
      <c r="S244" s="12">
        <f t="shared" si="71"/>
        <v>0</v>
      </c>
      <c r="T244" s="18">
        <f t="shared" si="72"/>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3"/>
        <v>1</v>
      </c>
      <c r="Z244" s="12">
        <f t="shared" si="74"/>
        <v>1</v>
      </c>
      <c r="AA244" s="12">
        <f t="shared" si="75"/>
        <v>1</v>
      </c>
      <c r="AB244" s="12">
        <f t="shared" si="76"/>
        <v>1</v>
      </c>
      <c r="AD244" s="12">
        <f t="shared" si="77"/>
        <v>0</v>
      </c>
      <c r="AE244" s="18">
        <f t="shared" si="78"/>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79"/>
        <v>1</v>
      </c>
      <c r="AK244" s="12">
        <f t="shared" si="80"/>
        <v>1</v>
      </c>
      <c r="AL244" s="12">
        <f t="shared" si="81"/>
        <v>1</v>
      </c>
      <c r="AM244" s="12">
        <f t="shared" si="82"/>
        <v>1</v>
      </c>
    </row>
    <row r="245" spans="1:39" ht="12" customHeight="1" x14ac:dyDescent="0.15">
      <c r="A245" s="5">
        <f t="shared" si="67"/>
        <v>0</v>
      </c>
      <c r="B245" s="5">
        <f t="shared" si="68"/>
        <v>0</v>
      </c>
      <c r="C245" s="14">
        <f t="shared" si="83"/>
        <v>-1</v>
      </c>
      <c r="F245" s="253">
        <f>VLOOKUP(C245,Blad1!$A:$H,8,0)</f>
        <v>0</v>
      </c>
      <c r="G245" s="65" t="str">
        <f t="shared" ref="G245:G246" si="86">IF(C245=197,"I",IF(C245=181,"II",IF(C245=167,"III",IF(C245=151,"IV",IF(C245=-20,"V","")))))</f>
        <v/>
      </c>
      <c r="I245" s="54"/>
      <c r="K245" s="1">
        <f>IF(C$4=0,0,(SUM(D$8:D245)/C$4))</f>
        <v>0</v>
      </c>
      <c r="N245" s="1" t="str">
        <f t="shared" si="70"/>
        <v xml:space="preserve"> </v>
      </c>
      <c r="P245" s="3" t="str">
        <f>IF(O245="Plus",$K245,IF(O245="Basis",$K245-SUM(P$8:P244),IF(O245="Breedte",$K245-SUM(P$8:P244),IF(O244="Breedte",1-SUM(P$8:P244)," "))))</f>
        <v xml:space="preserve"> </v>
      </c>
      <c r="Q245" s="57" t="str">
        <f t="shared" si="85"/>
        <v/>
      </c>
      <c r="S245" s="12">
        <f t="shared" si="71"/>
        <v>-1</v>
      </c>
      <c r="T245" s="18">
        <f t="shared" si="72"/>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3"/>
        <v>1</v>
      </c>
      <c r="Z245" s="12">
        <f t="shared" si="74"/>
        <v>1</v>
      </c>
      <c r="AA245" s="12">
        <f t="shared" si="75"/>
        <v>1</v>
      </c>
      <c r="AB245" s="12">
        <f t="shared" si="76"/>
        <v>1</v>
      </c>
      <c r="AD245" s="12">
        <f t="shared" si="77"/>
        <v>-1</v>
      </c>
      <c r="AE245" s="18">
        <f t="shared" si="78"/>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79"/>
        <v>1</v>
      </c>
      <c r="AK245" s="12">
        <f t="shared" si="80"/>
        <v>1</v>
      </c>
      <c r="AL245" s="12">
        <f t="shared" si="81"/>
        <v>1</v>
      </c>
      <c r="AM245" s="12">
        <f t="shared" si="82"/>
        <v>1</v>
      </c>
    </row>
    <row r="246" spans="1:39" ht="12" customHeight="1" x14ac:dyDescent="0.15">
      <c r="A246" s="5">
        <f t="shared" si="67"/>
        <v>0</v>
      </c>
      <c r="B246" s="5">
        <f t="shared" si="68"/>
        <v>0</v>
      </c>
      <c r="C246" s="14">
        <f t="shared" si="83"/>
        <v>-2</v>
      </c>
      <c r="F246" s="253">
        <f>VLOOKUP(C246,Blad1!$A:$H,8,0)</f>
        <v>0</v>
      </c>
      <c r="G246" s="65" t="str">
        <f t="shared" si="86"/>
        <v/>
      </c>
      <c r="I246" s="54"/>
      <c r="K246" s="1">
        <f>IF(C$4=0,0,(SUM(D$8:D246)/C$4))</f>
        <v>0</v>
      </c>
      <c r="N246" s="1" t="str">
        <f t="shared" si="70"/>
        <v xml:space="preserve"> </v>
      </c>
      <c r="P246" s="3" t="str">
        <f>IF(O246="Plus",$K246,IF(O246="Basis",$K246-SUM(P$8:P245),IF(O246="Breedte",$K246-SUM(P$8:P245),IF(O245="Breedte",1-SUM(P$8:P245)," "))))</f>
        <v xml:space="preserve"> </v>
      </c>
      <c r="Q246" s="57" t="str">
        <f t="shared" si="85"/>
        <v/>
      </c>
      <c r="S246" s="12">
        <f t="shared" si="71"/>
        <v>-2</v>
      </c>
      <c r="T246" s="18">
        <f t="shared" si="72"/>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3"/>
        <v>1</v>
      </c>
      <c r="Z246" s="12">
        <f t="shared" si="74"/>
        <v>1</v>
      </c>
      <c r="AA246" s="12">
        <f t="shared" si="75"/>
        <v>1</v>
      </c>
      <c r="AB246" s="12">
        <f t="shared" si="76"/>
        <v>1</v>
      </c>
      <c r="AD246" s="12">
        <f t="shared" si="77"/>
        <v>-2</v>
      </c>
      <c r="AE246" s="18">
        <f t="shared" si="78"/>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79"/>
        <v>1</v>
      </c>
      <c r="AK246" s="12">
        <f t="shared" si="80"/>
        <v>1</v>
      </c>
      <c r="AL246" s="12">
        <f t="shared" si="81"/>
        <v>1</v>
      </c>
      <c r="AM246" s="12">
        <f t="shared" si="82"/>
        <v>1</v>
      </c>
    </row>
    <row r="247" spans="1:39" ht="12" customHeight="1" x14ac:dyDescent="0.15">
      <c r="A247" s="5">
        <f t="shared" si="67"/>
        <v>0</v>
      </c>
      <c r="B247" s="5">
        <f t="shared" si="68"/>
        <v>0</v>
      </c>
      <c r="C247" s="14">
        <f t="shared" si="83"/>
        <v>-3</v>
      </c>
      <c r="F247" s="253">
        <f>VLOOKUP(C247,Blad1!$A:$H,8,0)</f>
        <v>0</v>
      </c>
      <c r="I247" s="54"/>
      <c r="K247" s="1">
        <f>IF(C$4=0,0,(SUM(D$8:D247)/C$4))</f>
        <v>0</v>
      </c>
      <c r="N247" s="1" t="str">
        <f t="shared" si="70"/>
        <v xml:space="preserve"> </v>
      </c>
      <c r="P247" s="3" t="str">
        <f>IF(O247="Plus",$K247,IF(O247="Basis",$K247-SUM(P$8:P246),IF(O247="Breedte",$K247-SUM(P$8:P246),IF(O246="Breedte",1-SUM(P$8:P246)," "))))</f>
        <v xml:space="preserve"> </v>
      </c>
      <c r="Q247" s="57" t="str">
        <f t="shared" si="85"/>
        <v/>
      </c>
      <c r="S247" s="12">
        <f t="shared" si="71"/>
        <v>-3</v>
      </c>
      <c r="T247" s="18">
        <f t="shared" si="72"/>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3"/>
        <v>1</v>
      </c>
      <c r="Z247" s="12">
        <f t="shared" si="74"/>
        <v>1</v>
      </c>
      <c r="AA247" s="12">
        <f t="shared" si="75"/>
        <v>1</v>
      </c>
      <c r="AB247" s="12">
        <f t="shared" si="76"/>
        <v>1</v>
      </c>
      <c r="AD247" s="12">
        <f t="shared" si="77"/>
        <v>-3</v>
      </c>
      <c r="AE247" s="18">
        <f t="shared" si="78"/>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79"/>
        <v>1</v>
      </c>
      <c r="AK247" s="12">
        <f t="shared" si="80"/>
        <v>1</v>
      </c>
      <c r="AL247" s="12">
        <f t="shared" si="81"/>
        <v>1</v>
      </c>
      <c r="AM247" s="12">
        <f t="shared" si="82"/>
        <v>1</v>
      </c>
    </row>
    <row r="248" spans="1:39" ht="12" customHeight="1" x14ac:dyDescent="0.15">
      <c r="A248" s="5">
        <f t="shared" si="67"/>
        <v>0</v>
      </c>
      <c r="B248" s="5">
        <f t="shared" si="68"/>
        <v>0</v>
      </c>
      <c r="C248" s="14">
        <f t="shared" si="83"/>
        <v>-4</v>
      </c>
      <c r="F248" s="253">
        <f>VLOOKUP(C248,Blad1!$A:$H,8,0)</f>
        <v>0</v>
      </c>
      <c r="I248" s="54"/>
      <c r="K248" s="1">
        <f>IF(C$4=0,0,(SUM(D$8:D248)/C$4))</f>
        <v>0</v>
      </c>
      <c r="N248" s="1" t="str">
        <f t="shared" si="70"/>
        <v xml:space="preserve"> </v>
      </c>
      <c r="P248" s="3" t="str">
        <f>IF(O248="Plus",$K248,IF(O248="Basis",$K248-SUM(P$8:P247),IF(O248="Breedte",$K248-SUM(P$8:P247),IF(O247="Breedte",1-SUM(P$8:P247)," "))))</f>
        <v xml:space="preserve"> </v>
      </c>
      <c r="Q248" s="57" t="str">
        <f t="shared" si="85"/>
        <v/>
      </c>
      <c r="S248" s="12">
        <f t="shared" si="71"/>
        <v>-4</v>
      </c>
      <c r="T248" s="18">
        <f t="shared" si="72"/>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3"/>
        <v>1</v>
      </c>
      <c r="Z248" s="12">
        <f t="shared" si="74"/>
        <v>1</v>
      </c>
      <c r="AA248" s="12">
        <f t="shared" si="75"/>
        <v>1</v>
      </c>
      <c r="AB248" s="12">
        <f t="shared" si="76"/>
        <v>1</v>
      </c>
      <c r="AD248" s="12">
        <f t="shared" si="77"/>
        <v>-4</v>
      </c>
      <c r="AE248" s="18">
        <f t="shared" si="78"/>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79"/>
        <v>1</v>
      </c>
      <c r="AK248" s="12">
        <f t="shared" si="80"/>
        <v>1</v>
      </c>
      <c r="AL248" s="12">
        <f t="shared" si="81"/>
        <v>1</v>
      </c>
      <c r="AM248" s="12">
        <f t="shared" si="82"/>
        <v>1</v>
      </c>
    </row>
    <row r="249" spans="1:39" ht="12" customHeight="1" x14ac:dyDescent="0.15">
      <c r="A249" s="5">
        <f t="shared" si="67"/>
        <v>0</v>
      </c>
      <c r="B249" s="5">
        <f t="shared" si="68"/>
        <v>0</v>
      </c>
      <c r="C249" s="14">
        <f t="shared" si="83"/>
        <v>-5</v>
      </c>
      <c r="F249" s="253">
        <f>VLOOKUP(C249,Blad1!$A:$H,8,0)</f>
        <v>0</v>
      </c>
      <c r="I249" s="54"/>
      <c r="K249" s="1">
        <f>IF(C$4=0,0,(SUM(D$8:D249)/C$4))</f>
        <v>0</v>
      </c>
      <c r="N249" s="1" t="str">
        <f t="shared" si="70"/>
        <v xml:space="preserve"> </v>
      </c>
      <c r="P249" s="3" t="str">
        <f>IF(O249="Plus",$K249,IF(O249="Basis",$K249-SUM(P$8:P248),IF(O249="Breedte",$K249-SUM(P$8:P248),IF(O248="Breedte",1-SUM(P$8:P248)," "))))</f>
        <v xml:space="preserve"> </v>
      </c>
      <c r="Q249" s="57" t="str">
        <f t="shared" si="85"/>
        <v/>
      </c>
      <c r="S249" s="12">
        <f t="shared" si="71"/>
        <v>-5</v>
      </c>
      <c r="T249" s="18">
        <f t="shared" si="72"/>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3"/>
        <v>1</v>
      </c>
      <c r="Z249" s="12">
        <f t="shared" si="74"/>
        <v>1</v>
      </c>
      <c r="AA249" s="12">
        <f t="shared" si="75"/>
        <v>1</v>
      </c>
      <c r="AB249" s="12">
        <f t="shared" si="76"/>
        <v>1</v>
      </c>
      <c r="AD249" s="12">
        <f t="shared" si="77"/>
        <v>-5</v>
      </c>
      <c r="AE249" s="18">
        <f t="shared" si="78"/>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79"/>
        <v>1</v>
      </c>
      <c r="AK249" s="12">
        <f t="shared" si="80"/>
        <v>1</v>
      </c>
      <c r="AL249" s="12">
        <f t="shared" si="81"/>
        <v>1</v>
      </c>
      <c r="AM249" s="12">
        <f t="shared" si="82"/>
        <v>1</v>
      </c>
    </row>
    <row r="250" spans="1:39" ht="12" customHeight="1" x14ac:dyDescent="0.15">
      <c r="A250" s="5">
        <f t="shared" si="67"/>
        <v>0</v>
      </c>
      <c r="B250" s="5">
        <f t="shared" si="68"/>
        <v>0</v>
      </c>
      <c r="C250" s="14">
        <f t="shared" si="83"/>
        <v>-6</v>
      </c>
      <c r="F250" s="253">
        <f>VLOOKUP(C250,Blad1!$A:$H,8,0)</f>
        <v>0</v>
      </c>
      <c r="I250" s="54"/>
      <c r="K250" s="1">
        <f>IF(C$4=0,0,(SUM(D$8:D250)/C$4))</f>
        <v>0</v>
      </c>
      <c r="N250" s="1" t="str">
        <f t="shared" si="70"/>
        <v xml:space="preserve"> </v>
      </c>
      <c r="P250" s="3" t="str">
        <f>IF(O250="Plus",$K250,IF(O250="Basis",$K250-SUM(P$8:P249),IF(O250="Breedte",$K250-SUM(P$8:P249),IF(O249="Breedte",1-SUM(P$8:P249)," "))))</f>
        <v xml:space="preserve"> </v>
      </c>
      <c r="Q250" s="57" t="str">
        <f t="shared" si="85"/>
        <v/>
      </c>
      <c r="S250" s="12">
        <f t="shared" si="71"/>
        <v>-6</v>
      </c>
      <c r="T250" s="18">
        <f t="shared" si="72"/>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3"/>
        <v>1</v>
      </c>
      <c r="Z250" s="12">
        <f t="shared" si="74"/>
        <v>1</v>
      </c>
      <c r="AA250" s="12">
        <f t="shared" si="75"/>
        <v>1</v>
      </c>
      <c r="AB250" s="12">
        <f t="shared" si="76"/>
        <v>1</v>
      </c>
      <c r="AD250" s="12">
        <f t="shared" si="77"/>
        <v>-6</v>
      </c>
      <c r="AE250" s="18">
        <f t="shared" si="78"/>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79"/>
        <v>1</v>
      </c>
      <c r="AK250" s="12">
        <f t="shared" si="80"/>
        <v>1</v>
      </c>
      <c r="AL250" s="12">
        <f t="shared" si="81"/>
        <v>1</v>
      </c>
      <c r="AM250" s="12">
        <f t="shared" si="82"/>
        <v>1</v>
      </c>
    </row>
    <row r="251" spans="1:39" ht="12" customHeight="1" x14ac:dyDescent="0.15">
      <c r="A251" s="5">
        <f t="shared" ref="A251:A267" si="87">IF(I251="A",25,IF(I251="B",50,IF(I251="C",75,IF(I251="D",90,IF(I251="E",100,0)))))</f>
        <v>0</v>
      </c>
      <c r="B251" s="5">
        <f t="shared" ref="B251:B272" si="88">IF(G251="I",20,IF(G251="II",40,IF(G251="III",60,IF(G251="IV",80,IF(G251="V",100,0)))))</f>
        <v>0</v>
      </c>
      <c r="C251" s="14">
        <f t="shared" si="83"/>
        <v>-7</v>
      </c>
      <c r="F251" s="253">
        <f>VLOOKUP(C251,Blad1!$A:$H,8,0)</f>
        <v>0</v>
      </c>
      <c r="I251" s="54"/>
      <c r="K251" s="1">
        <f>IF(C$4=0,0,(SUM(D$8:D251)/C$4))</f>
        <v>0</v>
      </c>
      <c r="N251" s="1" t="str">
        <f t="shared" si="70"/>
        <v xml:space="preserve"> </v>
      </c>
      <c r="P251" s="3" t="str">
        <f>IF(O251="Plus",$K251,IF(O251="Basis",$K251-SUM(P$8:P250),IF(O251="Breedte",$K251-SUM(P$8:P250),IF(O250="Breedte",1-SUM(P$8:P250)," "))))</f>
        <v xml:space="preserve"> </v>
      </c>
      <c r="Q251" s="57" t="str">
        <f t="shared" si="85"/>
        <v/>
      </c>
      <c r="S251" s="12">
        <f t="shared" si="71"/>
        <v>-7</v>
      </c>
      <c r="T251" s="18">
        <f t="shared" si="72"/>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3"/>
        <v>1</v>
      </c>
      <c r="Z251" s="12">
        <f t="shared" si="74"/>
        <v>1</v>
      </c>
      <c r="AA251" s="12">
        <f t="shared" si="75"/>
        <v>1</v>
      </c>
      <c r="AB251" s="12">
        <f t="shared" si="76"/>
        <v>1</v>
      </c>
      <c r="AD251" s="12">
        <f t="shared" si="77"/>
        <v>-7</v>
      </c>
      <c r="AE251" s="18">
        <f t="shared" si="78"/>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79"/>
        <v>1</v>
      </c>
      <c r="AK251" s="12">
        <f t="shared" si="80"/>
        <v>1</v>
      </c>
      <c r="AL251" s="12">
        <f t="shared" si="81"/>
        <v>1</v>
      </c>
      <c r="AM251" s="12">
        <f t="shared" si="82"/>
        <v>1</v>
      </c>
    </row>
    <row r="252" spans="1:39" ht="12" customHeight="1" x14ac:dyDescent="0.15">
      <c r="A252" s="5">
        <f t="shared" si="87"/>
        <v>0</v>
      </c>
      <c r="B252" s="5">
        <f t="shared" si="88"/>
        <v>0</v>
      </c>
      <c r="C252" s="14">
        <f t="shared" si="83"/>
        <v>-8</v>
      </c>
      <c r="F252" s="253">
        <f>VLOOKUP(C252,Blad1!$A:$H,8,0)</f>
        <v>0</v>
      </c>
      <c r="I252" s="54"/>
      <c r="K252" s="1">
        <f>IF(C$4=0,0,(SUM(D$8:D252)/C$4))</f>
        <v>0</v>
      </c>
      <c r="N252" s="1" t="str">
        <f t="shared" si="70"/>
        <v xml:space="preserve"> </v>
      </c>
      <c r="P252" s="3" t="str">
        <f>IF(O252="Plus",$K252,IF(O252="Basis",$K252-SUM(P$8:P251),IF(O252="Breedte",$K252-SUM(P$8:P251),IF(O251="Breedte",1-SUM(P$8:P251)," "))))</f>
        <v xml:space="preserve"> </v>
      </c>
      <c r="Q252" s="57" t="str">
        <f t="shared" si="85"/>
        <v/>
      </c>
      <c r="S252" s="12">
        <f t="shared" si="71"/>
        <v>-8</v>
      </c>
      <c r="T252" s="18">
        <f t="shared" si="72"/>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3"/>
        <v>1</v>
      </c>
      <c r="Z252" s="12">
        <f t="shared" si="74"/>
        <v>1</v>
      </c>
      <c r="AA252" s="12">
        <f t="shared" si="75"/>
        <v>1</v>
      </c>
      <c r="AB252" s="12">
        <f t="shared" si="76"/>
        <v>1</v>
      </c>
      <c r="AD252" s="12">
        <f t="shared" si="77"/>
        <v>-8</v>
      </c>
      <c r="AE252" s="18">
        <f t="shared" si="78"/>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79"/>
        <v>1</v>
      </c>
      <c r="AK252" s="12">
        <f t="shared" si="80"/>
        <v>1</v>
      </c>
      <c r="AL252" s="12">
        <f t="shared" si="81"/>
        <v>1</v>
      </c>
      <c r="AM252" s="12">
        <f t="shared" si="82"/>
        <v>1</v>
      </c>
    </row>
    <row r="253" spans="1:39" ht="12" customHeight="1" x14ac:dyDescent="0.15">
      <c r="A253" s="5">
        <f t="shared" si="87"/>
        <v>0</v>
      </c>
      <c r="B253" s="5">
        <f t="shared" si="88"/>
        <v>0</v>
      </c>
      <c r="C253" s="14">
        <f t="shared" si="83"/>
        <v>-9</v>
      </c>
      <c r="F253" s="253">
        <f>VLOOKUP(C253,Blad1!$A:$H,8,0)</f>
        <v>0</v>
      </c>
      <c r="I253" s="54"/>
      <c r="K253" s="1">
        <f>IF(C$4=0,0,(SUM(D$8:D253)/C$4))</f>
        <v>0</v>
      </c>
      <c r="N253" s="1" t="str">
        <f t="shared" si="70"/>
        <v xml:space="preserve"> </v>
      </c>
      <c r="P253" s="3" t="str">
        <f>IF(O253="Plus",$K253,IF(O253="Basis",$K253-SUM(P$8:P252),IF(O253="Breedte",$K253-SUM(P$8:P252),IF(O252="Breedte",1-SUM(P$8:P252)," "))))</f>
        <v xml:space="preserve"> </v>
      </c>
      <c r="Q253" s="57" t="str">
        <f t="shared" si="85"/>
        <v/>
      </c>
      <c r="S253" s="12">
        <f t="shared" si="71"/>
        <v>-9</v>
      </c>
      <c r="T253" s="18">
        <f t="shared" si="72"/>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3"/>
        <v>1</v>
      </c>
      <c r="Z253" s="12">
        <f t="shared" si="74"/>
        <v>1</v>
      </c>
      <c r="AA253" s="12">
        <f t="shared" si="75"/>
        <v>1</v>
      </c>
      <c r="AB253" s="12">
        <f t="shared" si="76"/>
        <v>1</v>
      </c>
      <c r="AD253" s="12">
        <f t="shared" si="77"/>
        <v>-9</v>
      </c>
      <c r="AE253" s="18">
        <f t="shared" si="78"/>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79"/>
        <v>1</v>
      </c>
      <c r="AK253" s="12">
        <f t="shared" si="80"/>
        <v>1</v>
      </c>
      <c r="AL253" s="12">
        <f t="shared" si="81"/>
        <v>1</v>
      </c>
      <c r="AM253" s="12">
        <f t="shared" si="82"/>
        <v>1</v>
      </c>
    </row>
    <row r="254" spans="1:39" ht="12" customHeight="1" x14ac:dyDescent="0.15">
      <c r="A254" s="5">
        <f t="shared" si="87"/>
        <v>0</v>
      </c>
      <c r="B254" s="5">
        <f t="shared" si="88"/>
        <v>0</v>
      </c>
      <c r="C254" s="14">
        <f t="shared" si="83"/>
        <v>-10</v>
      </c>
      <c r="F254" s="253">
        <f>VLOOKUP(C254,Blad1!$A:$H,8,0)</f>
        <v>0</v>
      </c>
      <c r="I254" s="54"/>
      <c r="K254" s="1">
        <f>IF(C$4=0,0,(SUM(D$8:D254)/C$4))</f>
        <v>0</v>
      </c>
      <c r="N254" s="1" t="str">
        <f t="shared" si="70"/>
        <v xml:space="preserve"> </v>
      </c>
      <c r="P254" s="3" t="str">
        <f>IF(O254="Plus",$K254,IF(O254="Basis",$K254-SUM(P$8:P253),IF(O254="Breedte",$K254-SUM(P$8:P253),IF(O253="Breedte",1-SUM(P$8:P253)," "))))</f>
        <v xml:space="preserve"> </v>
      </c>
      <c r="Q254" s="57" t="str">
        <f t="shared" si="85"/>
        <v/>
      </c>
      <c r="S254" s="12">
        <f t="shared" si="71"/>
        <v>-10</v>
      </c>
      <c r="T254" s="18">
        <f t="shared" si="72"/>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3"/>
        <v>1</v>
      </c>
      <c r="Z254" s="12">
        <f t="shared" si="74"/>
        <v>1</v>
      </c>
      <c r="AA254" s="12">
        <f t="shared" si="75"/>
        <v>1</v>
      </c>
      <c r="AB254" s="12">
        <f t="shared" si="76"/>
        <v>1</v>
      </c>
      <c r="AD254" s="12">
        <f t="shared" si="77"/>
        <v>-10</v>
      </c>
      <c r="AE254" s="18">
        <f t="shared" si="78"/>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79"/>
        <v>1</v>
      </c>
      <c r="AK254" s="12">
        <f t="shared" si="80"/>
        <v>1</v>
      </c>
      <c r="AL254" s="12">
        <f t="shared" si="81"/>
        <v>1</v>
      </c>
      <c r="AM254" s="12">
        <f t="shared" si="82"/>
        <v>1</v>
      </c>
    </row>
    <row r="255" spans="1:39" ht="12" customHeight="1" x14ac:dyDescent="0.15">
      <c r="A255" s="5">
        <f t="shared" si="87"/>
        <v>0</v>
      </c>
      <c r="B255" s="5">
        <f t="shared" si="88"/>
        <v>0</v>
      </c>
      <c r="C255" s="14">
        <f t="shared" si="83"/>
        <v>-11</v>
      </c>
      <c r="F255" s="253">
        <f>VLOOKUP(C255,Blad1!$A:$H,8,0)</f>
        <v>0</v>
      </c>
      <c r="I255" s="54"/>
      <c r="K255" s="1">
        <f>IF(C$4=0,0,(SUM(D$8:D255)/C$4))</f>
        <v>0</v>
      </c>
      <c r="N255" s="1" t="str">
        <f t="shared" si="70"/>
        <v xml:space="preserve"> </v>
      </c>
      <c r="P255" s="3" t="str">
        <f>IF(O255="Plus",$K255,IF(O255="Basis",$K255-SUM(P$8:P254),IF(O255="Breedte",$K255-SUM(P$8:P254),IF(O254="Breedte",1-SUM(P$8:P254)," "))))</f>
        <v xml:space="preserve"> </v>
      </c>
      <c r="Q255" s="57" t="str">
        <f t="shared" si="85"/>
        <v/>
      </c>
      <c r="S255" s="12">
        <f t="shared" si="71"/>
        <v>-11</v>
      </c>
      <c r="T255" s="18">
        <f t="shared" si="72"/>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3"/>
        <v>1</v>
      </c>
      <c r="Z255" s="12">
        <f t="shared" si="74"/>
        <v>1</v>
      </c>
      <c r="AA255" s="12">
        <f t="shared" si="75"/>
        <v>1</v>
      </c>
      <c r="AB255" s="12">
        <f t="shared" si="76"/>
        <v>1</v>
      </c>
      <c r="AD255" s="12">
        <f t="shared" si="77"/>
        <v>-11</v>
      </c>
      <c r="AE255" s="18">
        <f t="shared" si="78"/>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79"/>
        <v>1</v>
      </c>
      <c r="AK255" s="12">
        <f t="shared" si="80"/>
        <v>1</v>
      </c>
      <c r="AL255" s="12">
        <f t="shared" si="81"/>
        <v>1</v>
      </c>
      <c r="AM255" s="12">
        <f t="shared" si="82"/>
        <v>1</v>
      </c>
    </row>
    <row r="256" spans="1:39" ht="12" customHeight="1" x14ac:dyDescent="0.15">
      <c r="A256" s="5">
        <f t="shared" si="87"/>
        <v>0</v>
      </c>
      <c r="B256" s="5">
        <f t="shared" si="88"/>
        <v>0</v>
      </c>
      <c r="C256" s="14">
        <f t="shared" si="83"/>
        <v>-12</v>
      </c>
      <c r="F256" s="253">
        <f>VLOOKUP(C256,Blad1!$A:$H,8,0)</f>
        <v>0</v>
      </c>
      <c r="I256" s="54"/>
      <c r="K256" s="1">
        <f>IF(C$4=0,0,(SUM(D$8:D256)/C$4))</f>
        <v>0</v>
      </c>
      <c r="N256" s="1" t="str">
        <f t="shared" si="70"/>
        <v xml:space="preserve"> </v>
      </c>
      <c r="P256" s="3" t="str">
        <f>IF(O256="Plus",$K256,IF(O256="Basis",$K256-SUM(P$8:P255),IF(O256="Breedte",$K256-SUM(P$8:P255),IF(O255="Breedte",1-SUM(P$8:P255)," "))))</f>
        <v xml:space="preserve"> </v>
      </c>
      <c r="Q256" s="57" t="str">
        <f t="shared" si="85"/>
        <v/>
      </c>
      <c r="S256" s="12">
        <f t="shared" si="71"/>
        <v>-12</v>
      </c>
      <c r="T256" s="18">
        <f t="shared" si="72"/>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3"/>
        <v>1</v>
      </c>
      <c r="Z256" s="12">
        <f t="shared" si="74"/>
        <v>1</v>
      </c>
      <c r="AA256" s="12">
        <f t="shared" si="75"/>
        <v>1</v>
      </c>
      <c r="AB256" s="12">
        <f t="shared" si="76"/>
        <v>1</v>
      </c>
      <c r="AD256" s="12">
        <f t="shared" si="77"/>
        <v>-12</v>
      </c>
      <c r="AE256" s="18">
        <f t="shared" si="78"/>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79"/>
        <v>1</v>
      </c>
      <c r="AK256" s="12">
        <f t="shared" si="80"/>
        <v>1</v>
      </c>
      <c r="AL256" s="12">
        <f t="shared" si="81"/>
        <v>1</v>
      </c>
      <c r="AM256" s="12">
        <f t="shared" si="82"/>
        <v>1</v>
      </c>
    </row>
    <row r="257" spans="1:39" ht="12" customHeight="1" x14ac:dyDescent="0.15">
      <c r="A257" s="5">
        <f t="shared" si="87"/>
        <v>0</v>
      </c>
      <c r="B257" s="5">
        <f t="shared" si="88"/>
        <v>0</v>
      </c>
      <c r="C257" s="14">
        <f t="shared" si="83"/>
        <v>-13</v>
      </c>
      <c r="F257" s="253">
        <f>VLOOKUP(C257,Blad1!$A:$H,8,0)</f>
        <v>0</v>
      </c>
      <c r="I257" s="54"/>
      <c r="K257" s="1">
        <f>IF(C$4=0,0,(SUM(D$8:D257)/C$4))</f>
        <v>0</v>
      </c>
      <c r="N257" s="1" t="str">
        <f t="shared" si="70"/>
        <v xml:space="preserve"> </v>
      </c>
      <c r="P257" s="3" t="str">
        <f>IF(O257="Plus",$K257,IF(O257="Basis",$K257-SUM(P$8:P256),IF(O257="Breedte",$K257-SUM(P$8:P256),IF(O256="Breedte",1-SUM(P$8:P256)," "))))</f>
        <v xml:space="preserve"> </v>
      </c>
      <c r="Q257" s="57" t="str">
        <f t="shared" si="85"/>
        <v/>
      </c>
      <c r="S257" s="12">
        <f t="shared" si="71"/>
        <v>-13</v>
      </c>
      <c r="T257" s="18">
        <f t="shared" si="72"/>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3"/>
        <v>1</v>
      </c>
      <c r="Z257" s="12">
        <f t="shared" si="74"/>
        <v>1</v>
      </c>
      <c r="AA257" s="12">
        <f t="shared" si="75"/>
        <v>1</v>
      </c>
      <c r="AB257" s="12">
        <f t="shared" si="76"/>
        <v>1</v>
      </c>
      <c r="AD257" s="12">
        <f t="shared" si="77"/>
        <v>-13</v>
      </c>
      <c r="AE257" s="18">
        <f t="shared" si="78"/>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79"/>
        <v>1</v>
      </c>
      <c r="AK257" s="12">
        <f t="shared" si="80"/>
        <v>1</v>
      </c>
      <c r="AL257" s="12">
        <f t="shared" si="81"/>
        <v>1</v>
      </c>
      <c r="AM257" s="12">
        <f t="shared" si="82"/>
        <v>1</v>
      </c>
    </row>
    <row r="258" spans="1:39" ht="12" customHeight="1" x14ac:dyDescent="0.15">
      <c r="A258" s="5">
        <f t="shared" si="87"/>
        <v>0</v>
      </c>
      <c r="B258" s="5">
        <f t="shared" si="88"/>
        <v>0</v>
      </c>
      <c r="C258" s="14">
        <f t="shared" si="83"/>
        <v>-14</v>
      </c>
      <c r="F258" s="253">
        <f>VLOOKUP(C258,Blad1!$A:$H,8,0)</f>
        <v>0</v>
      </c>
      <c r="I258" s="54"/>
      <c r="K258" s="1">
        <f>IF(C$4=0,0,(SUM(D$8:D258)/C$4))</f>
        <v>0</v>
      </c>
      <c r="N258" s="1" t="str">
        <f t="shared" si="70"/>
        <v xml:space="preserve"> </v>
      </c>
      <c r="P258" s="3" t="str">
        <f>IF(O258="Plus",$K258,IF(O258="Basis",$K258-SUM(P$8:P257),IF(O258="Breedte",$K258-SUM(P$8:P257),IF(O257="Breedte",1-SUM(P$8:P257)," "))))</f>
        <v xml:space="preserve"> </v>
      </c>
      <c r="Q258" s="57" t="str">
        <f t="shared" si="85"/>
        <v/>
      </c>
      <c r="S258" s="12">
        <f t="shared" si="71"/>
        <v>-14</v>
      </c>
      <c r="T258" s="18">
        <f t="shared" si="72"/>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3"/>
        <v>1</v>
      </c>
      <c r="Z258" s="12">
        <f t="shared" si="74"/>
        <v>1</v>
      </c>
      <c r="AA258" s="12">
        <f t="shared" si="75"/>
        <v>1</v>
      </c>
      <c r="AB258" s="12">
        <f t="shared" si="76"/>
        <v>1</v>
      </c>
      <c r="AD258" s="12">
        <f t="shared" si="77"/>
        <v>-14</v>
      </c>
      <c r="AE258" s="18">
        <f t="shared" si="78"/>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79"/>
        <v>1</v>
      </c>
      <c r="AK258" s="12">
        <f t="shared" si="80"/>
        <v>1</v>
      </c>
      <c r="AL258" s="12">
        <f t="shared" si="81"/>
        <v>1</v>
      </c>
      <c r="AM258" s="12">
        <f t="shared" si="82"/>
        <v>1</v>
      </c>
    </row>
    <row r="259" spans="1:39" ht="12" customHeight="1" x14ac:dyDescent="0.15">
      <c r="A259" s="5">
        <f t="shared" si="87"/>
        <v>0</v>
      </c>
      <c r="B259" s="5">
        <f t="shared" si="88"/>
        <v>0</v>
      </c>
      <c r="C259" s="14">
        <f t="shared" si="83"/>
        <v>-15</v>
      </c>
      <c r="F259" s="253">
        <f>VLOOKUP(C259,Blad1!$A:$H,8,0)</f>
        <v>0</v>
      </c>
      <c r="I259" s="54"/>
      <c r="K259" s="1">
        <f>IF(C$4=0,0,(SUM(D$8:D259)/C$4))</f>
        <v>0</v>
      </c>
      <c r="N259" s="1" t="str">
        <f t="shared" si="70"/>
        <v xml:space="preserve"> </v>
      </c>
      <c r="P259" s="3" t="str">
        <f>IF(O259="Plus",$K259,IF(O259="Basis",$K259-SUM(P$8:P258),IF(O259="Breedte",$K259-SUM(P$8:P258),IF(O258="Breedte",1-SUM(P$8:P258)," "))))</f>
        <v xml:space="preserve"> </v>
      </c>
      <c r="Q259" s="57" t="str">
        <f t="shared" si="85"/>
        <v/>
      </c>
      <c r="S259" s="12">
        <f t="shared" si="71"/>
        <v>-15</v>
      </c>
      <c r="T259" s="18">
        <f t="shared" si="72"/>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3"/>
        <v>1</v>
      </c>
      <c r="Z259" s="12">
        <f t="shared" si="74"/>
        <v>1</v>
      </c>
      <c r="AA259" s="12">
        <f t="shared" si="75"/>
        <v>1</v>
      </c>
      <c r="AB259" s="12">
        <f t="shared" si="76"/>
        <v>1</v>
      </c>
      <c r="AD259" s="12">
        <f t="shared" si="77"/>
        <v>-15</v>
      </c>
      <c r="AE259" s="18">
        <f t="shared" si="78"/>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79"/>
        <v>1</v>
      </c>
      <c r="AK259" s="12">
        <f t="shared" si="80"/>
        <v>1</v>
      </c>
      <c r="AL259" s="12">
        <f t="shared" si="81"/>
        <v>1</v>
      </c>
      <c r="AM259" s="12">
        <f t="shared" si="82"/>
        <v>1</v>
      </c>
    </row>
    <row r="260" spans="1:39" ht="12" customHeight="1" x14ac:dyDescent="0.15">
      <c r="A260" s="5">
        <f t="shared" si="87"/>
        <v>0</v>
      </c>
      <c r="B260" s="5">
        <f t="shared" si="88"/>
        <v>0</v>
      </c>
      <c r="C260" s="14">
        <f t="shared" si="83"/>
        <v>-16</v>
      </c>
      <c r="F260" s="253">
        <f>VLOOKUP(C260,Blad1!$A:$H,8,0)</f>
        <v>0</v>
      </c>
      <c r="I260" s="54"/>
      <c r="K260" s="1">
        <f>IF(C$4=0,0,(SUM(D$8:D260)/C$4))</f>
        <v>0</v>
      </c>
      <c r="N260" s="1" t="str">
        <f t="shared" si="70"/>
        <v xml:space="preserve"> </v>
      </c>
      <c r="P260" s="3" t="str">
        <f>IF(O260="Plus",$K260,IF(O260="Basis",$K260-SUM(P$8:P259),IF(O260="Breedte",$K260-SUM(P$8:P259),IF(O259="Breedte",1-SUM(P$8:P259)," "))))</f>
        <v xml:space="preserve"> </v>
      </c>
      <c r="Q260" s="57" t="str">
        <f t="shared" si="85"/>
        <v/>
      </c>
      <c r="S260" s="12">
        <f t="shared" si="71"/>
        <v>-16</v>
      </c>
      <c r="T260" s="18">
        <f t="shared" si="72"/>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3"/>
        <v>1</v>
      </c>
      <c r="Z260" s="12">
        <f t="shared" si="74"/>
        <v>1</v>
      </c>
      <c r="AA260" s="12">
        <f t="shared" si="75"/>
        <v>1</v>
      </c>
      <c r="AB260" s="12">
        <f t="shared" si="76"/>
        <v>1</v>
      </c>
      <c r="AD260" s="12">
        <f t="shared" si="77"/>
        <v>-16</v>
      </c>
      <c r="AE260" s="18">
        <f t="shared" si="78"/>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79"/>
        <v>1</v>
      </c>
      <c r="AK260" s="12">
        <f t="shared" si="80"/>
        <v>1</v>
      </c>
      <c r="AL260" s="12">
        <f t="shared" si="81"/>
        <v>1</v>
      </c>
      <c r="AM260" s="12">
        <f t="shared" si="82"/>
        <v>1</v>
      </c>
    </row>
    <row r="261" spans="1:39" ht="12" customHeight="1" x14ac:dyDescent="0.15">
      <c r="A261" s="5">
        <f t="shared" si="87"/>
        <v>0</v>
      </c>
      <c r="B261" s="5">
        <f t="shared" si="88"/>
        <v>0</v>
      </c>
      <c r="C261" s="14">
        <f t="shared" si="83"/>
        <v>-17</v>
      </c>
      <c r="F261" s="253">
        <f>VLOOKUP(C261,Blad1!$A:$H,8,0)</f>
        <v>0</v>
      </c>
      <c r="I261" s="54"/>
      <c r="K261" s="1">
        <f>IF(C$4=0,0,(SUM(D$8:D261)/C$4))</f>
        <v>0</v>
      </c>
      <c r="N261" s="1" t="str">
        <f t="shared" si="70"/>
        <v xml:space="preserve"> </v>
      </c>
      <c r="P261" s="3" t="str">
        <f>IF(O261="Plus",$K261,IF(O261="Basis",$K261-SUM(P$8:P260),IF(O261="Breedte",$K261-SUM(P$8:P260),IF(O260="Breedte",1-SUM(P$8:P260)," "))))</f>
        <v xml:space="preserve"> </v>
      </c>
      <c r="Q261" s="57" t="str">
        <f t="shared" si="85"/>
        <v/>
      </c>
      <c r="S261" s="12">
        <f t="shared" si="71"/>
        <v>-17</v>
      </c>
      <c r="T261" s="18">
        <f t="shared" si="72"/>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3"/>
        <v>1</v>
      </c>
      <c r="Z261" s="12">
        <f t="shared" si="74"/>
        <v>1</v>
      </c>
      <c r="AA261" s="12">
        <f t="shared" si="75"/>
        <v>1</v>
      </c>
      <c r="AB261" s="12">
        <f t="shared" si="76"/>
        <v>1</v>
      </c>
      <c r="AD261" s="12">
        <f t="shared" si="77"/>
        <v>-17</v>
      </c>
      <c r="AE261" s="18">
        <f t="shared" si="78"/>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79"/>
        <v>1</v>
      </c>
      <c r="AK261" s="12">
        <f t="shared" si="80"/>
        <v>1</v>
      </c>
      <c r="AL261" s="12">
        <f t="shared" si="81"/>
        <v>1</v>
      </c>
      <c r="AM261" s="12">
        <f t="shared" si="82"/>
        <v>1</v>
      </c>
    </row>
    <row r="262" spans="1:39" ht="12" customHeight="1" x14ac:dyDescent="0.15">
      <c r="A262" s="5">
        <f t="shared" si="87"/>
        <v>0</v>
      </c>
      <c r="B262" s="5">
        <f t="shared" si="88"/>
        <v>0</v>
      </c>
      <c r="C262" s="14">
        <f t="shared" si="83"/>
        <v>-18</v>
      </c>
      <c r="F262" s="253">
        <f>VLOOKUP(C262,Blad1!$A:$H,8,0)</f>
        <v>0</v>
      </c>
      <c r="I262" s="54"/>
      <c r="K262" s="1">
        <f>IF(C$4=0,0,(SUM(D$8:D262)/C$4))</f>
        <v>0</v>
      </c>
      <c r="N262" s="1" t="str">
        <f t="shared" si="70"/>
        <v xml:space="preserve"> </v>
      </c>
      <c r="P262" s="3" t="str">
        <f>IF(O262="Plus",$K262,IF(O262="Basis",$K262-SUM(P$8:P261),IF(O262="Breedte",$K262-SUM(P$8:P261),IF(O261="Breedte",1-SUM(P$8:P261)," "))))</f>
        <v xml:space="preserve"> </v>
      </c>
      <c r="Q262" s="57" t="str">
        <f t="shared" si="85"/>
        <v/>
      </c>
      <c r="S262" s="12">
        <f t="shared" si="71"/>
        <v>-18</v>
      </c>
      <c r="T262" s="18">
        <f t="shared" si="72"/>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3"/>
        <v>1</v>
      </c>
      <c r="Z262" s="12">
        <f t="shared" si="74"/>
        <v>1</v>
      </c>
      <c r="AA262" s="12">
        <f t="shared" si="75"/>
        <v>1</v>
      </c>
      <c r="AB262" s="12">
        <f t="shared" si="76"/>
        <v>1</v>
      </c>
      <c r="AD262" s="12">
        <f t="shared" si="77"/>
        <v>-18</v>
      </c>
      <c r="AE262" s="18">
        <f t="shared" si="78"/>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79"/>
        <v>1</v>
      </c>
      <c r="AK262" s="12">
        <f t="shared" si="80"/>
        <v>1</v>
      </c>
      <c r="AL262" s="12">
        <f t="shared" si="81"/>
        <v>1</v>
      </c>
      <c r="AM262" s="12">
        <f t="shared" si="82"/>
        <v>1</v>
      </c>
    </row>
    <row r="263" spans="1:39" ht="12" customHeight="1" x14ac:dyDescent="0.15">
      <c r="A263" s="5">
        <f t="shared" si="87"/>
        <v>0</v>
      </c>
      <c r="B263" s="5">
        <f t="shared" si="88"/>
        <v>0</v>
      </c>
      <c r="C263" s="14">
        <f t="shared" si="83"/>
        <v>-19</v>
      </c>
      <c r="F263" s="253">
        <f>VLOOKUP(C263,Blad1!$A:$H,8,0)</f>
        <v>0</v>
      </c>
      <c r="I263" s="54"/>
      <c r="K263" s="1">
        <f>IF(C$4=0,0,(SUM(D$8:D263)/C$4))</f>
        <v>0</v>
      </c>
      <c r="N263" s="1" t="str">
        <f t="shared" si="70"/>
        <v xml:space="preserve"> </v>
      </c>
      <c r="P263" s="3" t="str">
        <f>IF(O263="Plus",$K263,IF(O263="Basis",$K263-SUM(P$8:P262),IF(O263="Breedte",$K263-SUM(P$8:P262),IF(O262="Breedte",1-SUM(P$8:P262)," "))))</f>
        <v xml:space="preserve"> </v>
      </c>
      <c r="Q263" s="57" t="str">
        <f t="shared" si="85"/>
        <v/>
      </c>
      <c r="S263" s="12">
        <f t="shared" si="71"/>
        <v>-19</v>
      </c>
      <c r="T263" s="18">
        <f t="shared" si="72"/>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3"/>
        <v>1</v>
      </c>
      <c r="Z263" s="12">
        <f t="shared" si="74"/>
        <v>1</v>
      </c>
      <c r="AA263" s="12">
        <f t="shared" si="75"/>
        <v>1</v>
      </c>
      <c r="AB263" s="12">
        <f t="shared" si="76"/>
        <v>1</v>
      </c>
      <c r="AD263" s="12">
        <f t="shared" si="77"/>
        <v>-19</v>
      </c>
      <c r="AE263" s="18">
        <f t="shared" si="78"/>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79"/>
        <v>1</v>
      </c>
      <c r="AK263" s="12">
        <f t="shared" si="80"/>
        <v>1</v>
      </c>
      <c r="AL263" s="12">
        <f t="shared" si="81"/>
        <v>1</v>
      </c>
      <c r="AM263" s="12">
        <f t="shared" si="82"/>
        <v>1</v>
      </c>
    </row>
    <row r="264" spans="1:39" ht="12" customHeight="1" x14ac:dyDescent="0.15">
      <c r="A264" s="5">
        <f t="shared" si="87"/>
        <v>0</v>
      </c>
      <c r="B264" s="5">
        <f t="shared" si="88"/>
        <v>0</v>
      </c>
      <c r="C264" s="14">
        <f t="shared" si="83"/>
        <v>-20</v>
      </c>
      <c r="F264" s="253">
        <f>VLOOKUP(C264,Blad1!$A:$H,8,0)</f>
        <v>0</v>
      </c>
      <c r="I264" s="54"/>
      <c r="K264" s="1">
        <f>IF(C$4=0,0,(SUM(D$8:D264)/C$4))</f>
        <v>0</v>
      </c>
      <c r="N264" s="1" t="str">
        <f t="shared" ref="N264:N301" si="89">IF(OR(O264="Plus",O264="Basis",O264="Breedte"),K264," ")</f>
        <v xml:space="preserve"> </v>
      </c>
      <c r="P264" s="3" t="str">
        <f>IF(O264="Plus",$K264,IF(O264="Basis",$K264-SUM(P$8:P263),IF(O264="Breedte",$K264-SUM(P$8:P263),IF(O263="Breedte",1-SUM(P$8:P263)," "))))</f>
        <v xml:space="preserve"> </v>
      </c>
      <c r="Q264" s="57" t="str">
        <f t="shared" si="85"/>
        <v/>
      </c>
      <c r="S264" s="12">
        <f t="shared" ref="S264:S301" si="90">C264</f>
        <v>-20</v>
      </c>
      <c r="T264" s="18">
        <f t="shared" ref="T264:T301" si="91">K264</f>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ref="Y264:Y301" si="92">IF(D264=0,1,ABS(K264-0.2))</f>
        <v>1</v>
      </c>
      <c r="Z264" s="12">
        <f t="shared" ref="Z264:Z301" si="93">IF(D264=0,1,ABS(K264-0.5))</f>
        <v>1</v>
      </c>
      <c r="AA264" s="12">
        <f t="shared" ref="AA264:AA301" si="94">IF(D264=0,1,ABS(K264-0.8))</f>
        <v>1</v>
      </c>
      <c r="AB264" s="12">
        <f t="shared" ref="AB264:AB301" si="95">IF(D264=0,1,ABS(K264-1))</f>
        <v>1</v>
      </c>
      <c r="AD264" s="12">
        <f t="shared" ref="AD264:AD301" si="96">S264</f>
        <v>-20</v>
      </c>
      <c r="AE264" s="18">
        <f t="shared" ref="AE264:AE301" si="97">K264</f>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ref="AJ264:AJ301" si="98">IF(AE264=0,1,ABS(AH264-0.25))</f>
        <v>1</v>
      </c>
      <c r="AK264" s="12">
        <f t="shared" ref="AK264:AK301" si="99">IF(T264=0,1,ABS(W264-0.5))</f>
        <v>1</v>
      </c>
      <c r="AL264" s="12">
        <f t="shared" ref="AL264:AL301" si="100">IF(T264=0,1,ABS(W264-0.75))</f>
        <v>1</v>
      </c>
      <c r="AM264" s="12">
        <f t="shared" ref="AM264:AM301" si="101">IF(T264=0,1,ABS(W264-0.9))</f>
        <v>1</v>
      </c>
    </row>
    <row r="265" spans="1:39" ht="12" customHeight="1" x14ac:dyDescent="0.15">
      <c r="A265" s="5">
        <f t="shared" si="87"/>
        <v>0</v>
      </c>
      <c r="B265" s="5">
        <f t="shared" si="88"/>
        <v>0</v>
      </c>
      <c r="C265" s="14">
        <f t="shared" ref="C265:C301" si="102">C264-1</f>
        <v>-21</v>
      </c>
      <c r="F265" s="253">
        <f>VLOOKUP(C265,Blad1!$A:$H,8,0)</f>
        <v>0</v>
      </c>
      <c r="K265" s="1">
        <f>IF(C$4=0,0,(SUM(D$8:D265)/C$4))</f>
        <v>0</v>
      </c>
      <c r="N265" s="1" t="str">
        <f t="shared" si="89"/>
        <v xml:space="preserve"> </v>
      </c>
      <c r="P265" s="3" t="str">
        <f>IF(O265="Plus",$K265,IF(O265="Basis",$K265-SUM(P$8:P264),IF(O265="Breedte",$K265-SUM(P$8:P264),IF(O264="Breedte",1-SUM(P$8:P264)," "))))</f>
        <v xml:space="preserve"> </v>
      </c>
      <c r="Q265" s="57" t="str">
        <f t="shared" ref="Q265:Q275" si="103">IF(L264="plus",CONCATENATE(E265,", "),IF(L264="basis",IF(E265=0,"",CONCATENATE(E265,", ")),CONCATENATE(Q264,IF(E265=0,"",CONCATENATE(E265,", ")))))</f>
        <v/>
      </c>
      <c r="S265" s="12">
        <f t="shared" si="90"/>
        <v>-21</v>
      </c>
      <c r="T265" s="18">
        <f t="shared" si="91"/>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si="92"/>
        <v>1</v>
      </c>
      <c r="Z265" s="12">
        <f t="shared" si="93"/>
        <v>1</v>
      </c>
      <c r="AA265" s="12">
        <f t="shared" si="94"/>
        <v>1</v>
      </c>
      <c r="AB265" s="12">
        <f t="shared" si="95"/>
        <v>1</v>
      </c>
      <c r="AD265" s="12">
        <f t="shared" si="96"/>
        <v>-21</v>
      </c>
      <c r="AE265" s="18">
        <f t="shared" si="97"/>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si="98"/>
        <v>1</v>
      </c>
      <c r="AK265" s="12">
        <f t="shared" si="99"/>
        <v>1</v>
      </c>
      <c r="AL265" s="12">
        <f t="shared" si="100"/>
        <v>1</v>
      </c>
      <c r="AM265" s="12">
        <f t="shared" si="101"/>
        <v>1</v>
      </c>
    </row>
    <row r="266" spans="1:39" ht="12" customHeight="1" x14ac:dyDescent="0.15">
      <c r="A266" s="5">
        <f t="shared" si="87"/>
        <v>0</v>
      </c>
      <c r="B266" s="5">
        <f t="shared" si="88"/>
        <v>0</v>
      </c>
      <c r="C266" s="14">
        <f t="shared" si="102"/>
        <v>-22</v>
      </c>
      <c r="F266" s="253">
        <f>VLOOKUP(C266,Blad1!$A:$H,8,0)</f>
        <v>0</v>
      </c>
      <c r="K266" s="1">
        <f>IF(C$4=0,0,(SUM(D$8:D266)/C$4))</f>
        <v>0</v>
      </c>
      <c r="N266" s="1" t="str">
        <f t="shared" si="89"/>
        <v xml:space="preserve"> </v>
      </c>
      <c r="P266" s="3" t="str">
        <f>IF(O266="Plus",$K266,IF(O266="Basis",$K266-SUM(P$8:P265),IF(O266="Breedte",$K266-SUM(P$8:P265),IF(O265="Breedte",1-SUM(P$8:P265)," "))))</f>
        <v xml:space="preserve"> </v>
      </c>
      <c r="Q266" s="57" t="str">
        <f t="shared" si="103"/>
        <v/>
      </c>
      <c r="S266" s="12">
        <f t="shared" si="90"/>
        <v>-22</v>
      </c>
      <c r="T266" s="18">
        <f t="shared" si="91"/>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2"/>
        <v>1</v>
      </c>
      <c r="Z266" s="12">
        <f t="shared" si="93"/>
        <v>1</v>
      </c>
      <c r="AA266" s="12">
        <f t="shared" si="94"/>
        <v>1</v>
      </c>
      <c r="AB266" s="12">
        <f t="shared" si="95"/>
        <v>1</v>
      </c>
      <c r="AD266" s="12">
        <f t="shared" si="96"/>
        <v>-22</v>
      </c>
      <c r="AE266" s="18">
        <f t="shared" si="97"/>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8"/>
        <v>1</v>
      </c>
      <c r="AK266" s="12">
        <f t="shared" si="99"/>
        <v>1</v>
      </c>
      <c r="AL266" s="12">
        <f t="shared" si="100"/>
        <v>1</v>
      </c>
      <c r="AM266" s="12">
        <f t="shared" si="101"/>
        <v>1</v>
      </c>
    </row>
    <row r="267" spans="1:39" ht="12" customHeight="1" x14ac:dyDescent="0.15">
      <c r="A267" s="5">
        <f t="shared" si="87"/>
        <v>0</v>
      </c>
      <c r="B267" s="5">
        <f t="shared" si="88"/>
        <v>0</v>
      </c>
      <c r="C267" s="14">
        <f t="shared" si="102"/>
        <v>-23</v>
      </c>
      <c r="F267" s="253">
        <f>VLOOKUP(C267,Blad1!$A:$H,8,0)</f>
        <v>0</v>
      </c>
      <c r="K267" s="1">
        <f>IF(C$4=0,0,(SUM(D$8:D267)/C$4))</f>
        <v>0</v>
      </c>
      <c r="N267" s="1" t="str">
        <f t="shared" si="89"/>
        <v xml:space="preserve"> </v>
      </c>
      <c r="P267" s="3" t="str">
        <f>IF(O267="Plus",$K267,IF(O267="Basis",$K267-SUM(P$8:P266),IF(O267="Breedte",$K267-SUM(P$8:P266),IF(O266="Breedte",1-SUM(P$8:P266)," "))))</f>
        <v xml:space="preserve"> </v>
      </c>
      <c r="Q267" s="57" t="str">
        <f t="shared" si="103"/>
        <v/>
      </c>
      <c r="S267" s="12">
        <f t="shared" si="90"/>
        <v>-23</v>
      </c>
      <c r="T267" s="18">
        <f t="shared" si="91"/>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2"/>
        <v>1</v>
      </c>
      <c r="Z267" s="12">
        <f t="shared" si="93"/>
        <v>1</v>
      </c>
      <c r="AA267" s="12">
        <f t="shared" si="94"/>
        <v>1</v>
      </c>
      <c r="AB267" s="12">
        <f t="shared" si="95"/>
        <v>1</v>
      </c>
      <c r="AD267" s="12">
        <f t="shared" si="96"/>
        <v>-23</v>
      </c>
      <c r="AE267" s="18">
        <f t="shared" si="97"/>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8"/>
        <v>1</v>
      </c>
      <c r="AK267" s="12">
        <f t="shared" si="99"/>
        <v>1</v>
      </c>
      <c r="AL267" s="12">
        <f t="shared" si="100"/>
        <v>1</v>
      </c>
      <c r="AM267" s="12">
        <f t="shared" si="101"/>
        <v>1</v>
      </c>
    </row>
    <row r="268" spans="1:39" ht="12" customHeight="1" x14ac:dyDescent="0.15">
      <c r="A268" s="5">
        <f>IF(I268="A",25,IF(I268="B",50,IF(I268="C",75,IF(I268="D",90,0))))</f>
        <v>0</v>
      </c>
      <c r="B268" s="5">
        <f t="shared" si="88"/>
        <v>0</v>
      </c>
      <c r="C268" s="14">
        <f t="shared" si="102"/>
        <v>-24</v>
      </c>
      <c r="F268" s="253">
        <f>VLOOKUP(C268,Blad1!$A:$H,8,0)</f>
        <v>0</v>
      </c>
      <c r="K268" s="1">
        <f>IF(C$4=0,0,(SUM(D$8:D268)/C$4))</f>
        <v>0</v>
      </c>
      <c r="N268" s="1" t="str">
        <f t="shared" si="89"/>
        <v xml:space="preserve"> </v>
      </c>
      <c r="P268" s="3" t="str">
        <f>IF(O268="Plus",$K268,IF(O268="Basis",$K268-SUM(P$8:P267),IF(O268="Breedte",$K268-SUM(P$8:P267),IF(O267="Breedte",1-SUM(P$8:P267)," "))))</f>
        <v xml:space="preserve"> </v>
      </c>
      <c r="Q268" s="57" t="str">
        <f t="shared" si="103"/>
        <v/>
      </c>
      <c r="S268" s="12">
        <f t="shared" si="90"/>
        <v>-24</v>
      </c>
      <c r="T268" s="18">
        <f t="shared" si="91"/>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2"/>
        <v>1</v>
      </c>
      <c r="Z268" s="12">
        <f t="shared" si="93"/>
        <v>1</v>
      </c>
      <c r="AA268" s="12">
        <f t="shared" si="94"/>
        <v>1</v>
      </c>
      <c r="AB268" s="12">
        <f t="shared" si="95"/>
        <v>1</v>
      </c>
      <c r="AD268" s="12">
        <f t="shared" si="96"/>
        <v>-24</v>
      </c>
      <c r="AE268" s="18">
        <f t="shared" si="97"/>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8"/>
        <v>1</v>
      </c>
      <c r="AK268" s="12">
        <f t="shared" si="99"/>
        <v>1</v>
      </c>
      <c r="AL268" s="12">
        <f t="shared" si="100"/>
        <v>1</v>
      </c>
      <c r="AM268" s="12">
        <f t="shared" si="101"/>
        <v>1</v>
      </c>
    </row>
    <row r="269" spans="1:39" ht="12" customHeight="1" x14ac:dyDescent="0.15">
      <c r="A269" s="5">
        <f>IF(I269="A",25,IF(I269="B",50,IF(I269="C",75,IF(I269="D",90,0))))</f>
        <v>0</v>
      </c>
      <c r="B269" s="5">
        <f t="shared" si="88"/>
        <v>0</v>
      </c>
      <c r="C269" s="14">
        <f t="shared" si="102"/>
        <v>-25</v>
      </c>
      <c r="F269" s="253">
        <f>VLOOKUP(C269,Blad1!$A:$H,8,0)</f>
        <v>0</v>
      </c>
      <c r="K269" s="1">
        <f>IF(C$4=0,0,(SUM(D$8:D269)/C$4))</f>
        <v>0</v>
      </c>
      <c r="N269" s="1" t="str">
        <f t="shared" si="89"/>
        <v xml:space="preserve"> </v>
      </c>
      <c r="P269" s="3" t="str">
        <f>IF(O269="Plus",$K269,IF(O269="Basis",$K269-SUM(P$8:P268),IF(O269="Breedte",$K269-SUM(P$8:P268),IF(O268="Breedte",1-SUM(P$8:P268)," "))))</f>
        <v xml:space="preserve"> </v>
      </c>
      <c r="Q269" s="57" t="str">
        <f t="shared" si="103"/>
        <v/>
      </c>
      <c r="S269" s="12">
        <f t="shared" si="90"/>
        <v>-25</v>
      </c>
      <c r="T269" s="18">
        <f t="shared" si="91"/>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2"/>
        <v>1</v>
      </c>
      <c r="Z269" s="12">
        <f t="shared" si="93"/>
        <v>1</v>
      </c>
      <c r="AA269" s="12">
        <f t="shared" si="94"/>
        <v>1</v>
      </c>
      <c r="AB269" s="12">
        <f t="shared" si="95"/>
        <v>1</v>
      </c>
      <c r="AD269" s="12">
        <f t="shared" si="96"/>
        <v>-25</v>
      </c>
      <c r="AE269" s="18">
        <f t="shared" si="97"/>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8"/>
        <v>1</v>
      </c>
      <c r="AK269" s="12">
        <f t="shared" si="99"/>
        <v>1</v>
      </c>
      <c r="AL269" s="12">
        <f t="shared" si="100"/>
        <v>1</v>
      </c>
      <c r="AM269" s="12">
        <f t="shared" si="101"/>
        <v>1</v>
      </c>
    </row>
    <row r="270" spans="1:39" ht="12" customHeight="1" x14ac:dyDescent="0.15">
      <c r="A270" s="5">
        <f>IF(I270="A",25,IF(I270="B",50,IF(I270="C",75,IF(I270="D",90,0))))</f>
        <v>0</v>
      </c>
      <c r="B270" s="5">
        <f t="shared" si="88"/>
        <v>0</v>
      </c>
      <c r="C270" s="14">
        <f t="shared" si="102"/>
        <v>-26</v>
      </c>
      <c r="F270" s="253">
        <f>VLOOKUP(C270,Blad1!$A:$H,8,0)</f>
        <v>0</v>
      </c>
      <c r="K270" s="1">
        <f>IF(C$4=0,0,(SUM(D$8:D270)/C$4))</f>
        <v>0</v>
      </c>
      <c r="N270" s="1" t="str">
        <f t="shared" si="89"/>
        <v xml:space="preserve"> </v>
      </c>
      <c r="P270" s="3" t="str">
        <f>IF(O270="Plus",$K270,IF(O270="Basis",$K270-SUM(P$8:P269),IF(O270="Breedte",$K270-SUM(P$8:P269),IF(O269="Breedte",1-SUM(P$8:P269)," "))))</f>
        <v xml:space="preserve"> </v>
      </c>
      <c r="Q270" s="57" t="str">
        <f t="shared" si="103"/>
        <v/>
      </c>
      <c r="S270" s="12">
        <f t="shared" si="90"/>
        <v>-26</v>
      </c>
      <c r="T270" s="18">
        <f t="shared" si="91"/>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2"/>
        <v>1</v>
      </c>
      <c r="Z270" s="12">
        <f t="shared" si="93"/>
        <v>1</v>
      </c>
      <c r="AA270" s="12">
        <f t="shared" si="94"/>
        <v>1</v>
      </c>
      <c r="AB270" s="12">
        <f t="shared" si="95"/>
        <v>1</v>
      </c>
      <c r="AD270" s="12">
        <f t="shared" si="96"/>
        <v>-26</v>
      </c>
      <c r="AE270" s="18">
        <f t="shared" si="97"/>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8"/>
        <v>1</v>
      </c>
      <c r="AK270" s="12">
        <f t="shared" si="99"/>
        <v>1</v>
      </c>
      <c r="AL270" s="12">
        <f t="shared" si="100"/>
        <v>1</v>
      </c>
      <c r="AM270" s="12">
        <f t="shared" si="101"/>
        <v>1</v>
      </c>
    </row>
    <row r="271" spans="1:39" ht="12" customHeight="1" x14ac:dyDescent="0.15">
      <c r="A271" s="5">
        <f>IF(I271="A",25,IF(I271="B",50,IF(I271="C",75,IF(I271="D",90,0))))</f>
        <v>0</v>
      </c>
      <c r="B271" s="5">
        <f t="shared" si="88"/>
        <v>0</v>
      </c>
      <c r="C271" s="14">
        <f t="shared" si="102"/>
        <v>-27</v>
      </c>
      <c r="F271" s="253">
        <f>VLOOKUP(C271,Blad1!$A:$H,8,0)</f>
        <v>0</v>
      </c>
      <c r="K271" s="1">
        <f>IF(C$4=0,0,(SUM(D$8:D271)/C$4))</f>
        <v>0</v>
      </c>
      <c r="N271" s="1" t="str">
        <f t="shared" si="89"/>
        <v xml:space="preserve"> </v>
      </c>
      <c r="P271" s="3" t="str">
        <f>IF(O271="Plus",$K271,IF(O271="Basis",$K271-SUM(P$8:P270),IF(O271="Breedte",$K271-SUM(P$8:P270),IF(O270="Breedte",1-SUM(P$8:P270)," "))))</f>
        <v xml:space="preserve"> </v>
      </c>
      <c r="Q271" s="57" t="str">
        <f t="shared" si="103"/>
        <v/>
      </c>
      <c r="S271" s="12">
        <f t="shared" si="90"/>
        <v>-27</v>
      </c>
      <c r="T271" s="18">
        <f t="shared" si="91"/>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2"/>
        <v>1</v>
      </c>
      <c r="Z271" s="12">
        <f t="shared" si="93"/>
        <v>1</v>
      </c>
      <c r="AA271" s="12">
        <f t="shared" si="94"/>
        <v>1</v>
      </c>
      <c r="AB271" s="12">
        <f t="shared" si="95"/>
        <v>1</v>
      </c>
      <c r="AD271" s="12">
        <f t="shared" si="96"/>
        <v>-27</v>
      </c>
      <c r="AE271" s="18">
        <f t="shared" si="97"/>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8"/>
        <v>1</v>
      </c>
      <c r="AK271" s="12">
        <f t="shared" si="99"/>
        <v>1</v>
      </c>
      <c r="AL271" s="12">
        <f t="shared" si="100"/>
        <v>1</v>
      </c>
      <c r="AM271" s="12">
        <f t="shared" si="101"/>
        <v>1</v>
      </c>
    </row>
    <row r="272" spans="1:39" ht="12" customHeight="1" x14ac:dyDescent="0.15">
      <c r="A272" s="5">
        <f>IF(I272="A",25,IF(I272="B",50,IF(I272="C",75,IF(I272="D",90,0))))</f>
        <v>0</v>
      </c>
      <c r="B272" s="5">
        <f t="shared" si="88"/>
        <v>0</v>
      </c>
      <c r="C272" s="14">
        <f t="shared" si="102"/>
        <v>-28</v>
      </c>
      <c r="F272" s="253">
        <f>VLOOKUP(C272,Blad1!$A:$H,8,0)</f>
        <v>0</v>
      </c>
      <c r="K272" s="1">
        <f>IF(C$4=0,0,(SUM(D$8:D272)/C$4))</f>
        <v>0</v>
      </c>
      <c r="N272" s="1" t="str">
        <f t="shared" si="89"/>
        <v xml:space="preserve"> </v>
      </c>
      <c r="Q272" s="57" t="str">
        <f t="shared" si="103"/>
        <v/>
      </c>
      <c r="S272" s="12">
        <f t="shared" si="90"/>
        <v>-28</v>
      </c>
      <c r="T272" s="18">
        <f t="shared" si="91"/>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2"/>
        <v>1</v>
      </c>
      <c r="Z272" s="12">
        <f t="shared" si="93"/>
        <v>1</v>
      </c>
      <c r="AA272" s="12">
        <f t="shared" si="94"/>
        <v>1</v>
      </c>
      <c r="AB272" s="12">
        <f t="shared" si="95"/>
        <v>1</v>
      </c>
      <c r="AD272" s="12">
        <f t="shared" si="96"/>
        <v>-28</v>
      </c>
      <c r="AE272" s="18">
        <f t="shared" si="97"/>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8"/>
        <v>1</v>
      </c>
      <c r="AK272" s="12">
        <f t="shared" si="99"/>
        <v>1</v>
      </c>
      <c r="AL272" s="12">
        <f t="shared" si="100"/>
        <v>1</v>
      </c>
      <c r="AM272" s="12">
        <f t="shared" si="101"/>
        <v>1</v>
      </c>
    </row>
    <row r="273" spans="3:39" ht="12" customHeight="1" x14ac:dyDescent="0.15">
      <c r="C273" s="14">
        <f t="shared" si="102"/>
        <v>-29</v>
      </c>
      <c r="F273" s="253">
        <f>VLOOKUP(C273,Blad1!$A:$H,8,0)</f>
        <v>0</v>
      </c>
      <c r="K273" s="1">
        <f>IF(C$4=0,0,(SUM(D$8:D273)/C$4))</f>
        <v>0</v>
      </c>
      <c r="N273" s="1" t="str">
        <f t="shared" si="89"/>
        <v xml:space="preserve"> </v>
      </c>
      <c r="Q273" s="57" t="str">
        <f t="shared" si="103"/>
        <v/>
      </c>
      <c r="S273" s="12">
        <f t="shared" si="90"/>
        <v>-29</v>
      </c>
      <c r="T273" s="18">
        <f t="shared" si="91"/>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2"/>
        <v>1</v>
      </c>
      <c r="Z273" s="12">
        <f t="shared" si="93"/>
        <v>1</v>
      </c>
      <c r="AA273" s="12">
        <f t="shared" si="94"/>
        <v>1</v>
      </c>
      <c r="AB273" s="12">
        <f t="shared" si="95"/>
        <v>1</v>
      </c>
      <c r="AD273" s="12">
        <f t="shared" si="96"/>
        <v>-29</v>
      </c>
      <c r="AE273" s="18">
        <f t="shared" si="97"/>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8"/>
        <v>1</v>
      </c>
      <c r="AK273" s="12">
        <f t="shared" si="99"/>
        <v>1</v>
      </c>
      <c r="AL273" s="12">
        <f t="shared" si="100"/>
        <v>1</v>
      </c>
      <c r="AM273" s="12">
        <f t="shared" si="101"/>
        <v>1</v>
      </c>
    </row>
    <row r="274" spans="3:39" ht="12" customHeight="1" x14ac:dyDescent="0.15">
      <c r="C274" s="14">
        <f t="shared" si="102"/>
        <v>-30</v>
      </c>
      <c r="F274" s="253">
        <f>VLOOKUP(C274,Blad1!$A:$H,8,0)</f>
        <v>0</v>
      </c>
      <c r="K274" s="1">
        <f>IF(C$4=0,0,(SUM(D$8:D274)/C$4))</f>
        <v>0</v>
      </c>
      <c r="N274" s="1" t="str">
        <f t="shared" si="89"/>
        <v xml:space="preserve"> </v>
      </c>
      <c r="Q274" s="57" t="str">
        <f t="shared" si="103"/>
        <v/>
      </c>
      <c r="S274" s="12">
        <f t="shared" si="90"/>
        <v>-30</v>
      </c>
      <c r="T274" s="18">
        <f t="shared" si="91"/>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2"/>
        <v>1</v>
      </c>
      <c r="Z274" s="12">
        <f t="shared" si="93"/>
        <v>1</v>
      </c>
      <c r="AA274" s="12">
        <f t="shared" si="94"/>
        <v>1</v>
      </c>
      <c r="AB274" s="12">
        <f t="shared" si="95"/>
        <v>1</v>
      </c>
      <c r="AD274" s="12">
        <f t="shared" si="96"/>
        <v>-30</v>
      </c>
      <c r="AE274" s="18">
        <f t="shared" si="97"/>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8"/>
        <v>1</v>
      </c>
      <c r="AK274" s="12">
        <f t="shared" si="99"/>
        <v>1</v>
      </c>
      <c r="AL274" s="12">
        <f t="shared" si="100"/>
        <v>1</v>
      </c>
      <c r="AM274" s="12">
        <f t="shared" si="101"/>
        <v>1</v>
      </c>
    </row>
    <row r="275" spans="3:39" ht="12" customHeight="1" x14ac:dyDescent="0.15">
      <c r="C275" s="14">
        <f t="shared" si="102"/>
        <v>-31</v>
      </c>
      <c r="F275" s="253">
        <f>VLOOKUP(C275,Blad1!$A:$H,8,0)</f>
        <v>0</v>
      </c>
      <c r="K275" s="1">
        <f>IF(C$4=0,0,(SUM(D$8:D275)/C$4))</f>
        <v>0</v>
      </c>
      <c r="N275" s="1" t="str">
        <f t="shared" si="89"/>
        <v xml:space="preserve"> </v>
      </c>
      <c r="Q275" s="57" t="str">
        <f t="shared" si="103"/>
        <v/>
      </c>
      <c r="S275" s="12">
        <f t="shared" si="90"/>
        <v>-31</v>
      </c>
      <c r="T275" s="18">
        <f t="shared" si="91"/>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2"/>
        <v>1</v>
      </c>
      <c r="Z275" s="12">
        <f t="shared" si="93"/>
        <v>1</v>
      </c>
      <c r="AA275" s="12">
        <f t="shared" si="94"/>
        <v>1</v>
      </c>
      <c r="AB275" s="12">
        <f t="shared" si="95"/>
        <v>1</v>
      </c>
      <c r="AD275" s="12">
        <f t="shared" si="96"/>
        <v>-31</v>
      </c>
      <c r="AE275" s="18">
        <f t="shared" si="97"/>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8"/>
        <v>1</v>
      </c>
      <c r="AK275" s="12">
        <f t="shared" si="99"/>
        <v>1</v>
      </c>
      <c r="AL275" s="12">
        <f t="shared" si="100"/>
        <v>1</v>
      </c>
      <c r="AM275" s="12">
        <f t="shared" si="101"/>
        <v>1</v>
      </c>
    </row>
    <row r="276" spans="3:39" ht="12" customHeight="1" x14ac:dyDescent="0.15">
      <c r="C276" s="14">
        <f t="shared" si="102"/>
        <v>-32</v>
      </c>
      <c r="F276" s="253">
        <f>VLOOKUP(C276,Blad1!$A:$H,8,0)</f>
        <v>0</v>
      </c>
      <c r="K276" s="1">
        <f>IF(C$4=0,0,(SUM(D$8:D276)/C$4))</f>
        <v>0</v>
      </c>
      <c r="N276" s="1" t="str">
        <f t="shared" si="89"/>
        <v xml:space="preserve"> </v>
      </c>
      <c r="S276" s="12">
        <f t="shared" si="90"/>
        <v>-32</v>
      </c>
      <c r="T276" s="18">
        <f t="shared" si="91"/>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2"/>
        <v>1</v>
      </c>
      <c r="Z276" s="12">
        <f t="shared" si="93"/>
        <v>1</v>
      </c>
      <c r="AA276" s="12">
        <f t="shared" si="94"/>
        <v>1</v>
      </c>
      <c r="AB276" s="12">
        <f t="shared" si="95"/>
        <v>1</v>
      </c>
      <c r="AD276" s="12">
        <f t="shared" si="96"/>
        <v>-32</v>
      </c>
      <c r="AE276" s="18">
        <f t="shared" si="97"/>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8"/>
        <v>1</v>
      </c>
      <c r="AK276" s="12">
        <f t="shared" si="99"/>
        <v>1</v>
      </c>
      <c r="AL276" s="12">
        <f t="shared" si="100"/>
        <v>1</v>
      </c>
      <c r="AM276" s="12">
        <f t="shared" si="101"/>
        <v>1</v>
      </c>
    </row>
    <row r="277" spans="3:39" ht="12" customHeight="1" x14ac:dyDescent="0.15">
      <c r="C277" s="14">
        <f t="shared" si="102"/>
        <v>-33</v>
      </c>
      <c r="F277" s="253">
        <f>VLOOKUP(C277,Blad1!$A:$H,8,0)</f>
        <v>0</v>
      </c>
      <c r="K277" s="1">
        <f>IF(C$4=0,0,(SUM(D$8:D277)/C$4))</f>
        <v>0</v>
      </c>
      <c r="N277" s="1" t="str">
        <f t="shared" si="89"/>
        <v xml:space="preserve"> </v>
      </c>
      <c r="S277" s="12">
        <f t="shared" si="90"/>
        <v>-33</v>
      </c>
      <c r="T277" s="18">
        <f t="shared" si="91"/>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2"/>
        <v>1</v>
      </c>
      <c r="Z277" s="12">
        <f t="shared" si="93"/>
        <v>1</v>
      </c>
      <c r="AA277" s="12">
        <f t="shared" si="94"/>
        <v>1</v>
      </c>
      <c r="AB277" s="12">
        <f t="shared" si="95"/>
        <v>1</v>
      </c>
      <c r="AD277" s="12">
        <f t="shared" si="96"/>
        <v>-33</v>
      </c>
      <c r="AE277" s="18">
        <f t="shared" si="97"/>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8"/>
        <v>1</v>
      </c>
      <c r="AK277" s="12">
        <f t="shared" si="99"/>
        <v>1</v>
      </c>
      <c r="AL277" s="12">
        <f t="shared" si="100"/>
        <v>1</v>
      </c>
      <c r="AM277" s="12">
        <f t="shared" si="101"/>
        <v>1</v>
      </c>
    </row>
    <row r="278" spans="3:39" ht="12" customHeight="1" x14ac:dyDescent="0.15">
      <c r="C278" s="14">
        <f t="shared" si="102"/>
        <v>-34</v>
      </c>
      <c r="F278" s="253">
        <f>VLOOKUP(C278,Blad1!$A:$H,8,0)</f>
        <v>0</v>
      </c>
      <c r="K278" s="1">
        <f>IF(C$4=0,0,(SUM(D$8:D278)/C$4))</f>
        <v>0</v>
      </c>
      <c r="N278" s="1" t="str">
        <f t="shared" si="89"/>
        <v xml:space="preserve"> </v>
      </c>
      <c r="S278" s="12">
        <f t="shared" si="90"/>
        <v>-34</v>
      </c>
      <c r="T278" s="18">
        <f t="shared" si="91"/>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2"/>
        <v>1</v>
      </c>
      <c r="Z278" s="12">
        <f t="shared" si="93"/>
        <v>1</v>
      </c>
      <c r="AA278" s="12">
        <f t="shared" si="94"/>
        <v>1</v>
      </c>
      <c r="AB278" s="12">
        <f t="shared" si="95"/>
        <v>1</v>
      </c>
      <c r="AD278" s="12">
        <f t="shared" si="96"/>
        <v>-34</v>
      </c>
      <c r="AE278" s="18">
        <f t="shared" si="97"/>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8"/>
        <v>1</v>
      </c>
      <c r="AK278" s="12">
        <f t="shared" si="99"/>
        <v>1</v>
      </c>
      <c r="AL278" s="12">
        <f t="shared" si="100"/>
        <v>1</v>
      </c>
      <c r="AM278" s="12">
        <f t="shared" si="101"/>
        <v>1</v>
      </c>
    </row>
    <row r="279" spans="3:39" ht="12" customHeight="1" x14ac:dyDescent="0.15">
      <c r="C279" s="14">
        <f t="shared" si="102"/>
        <v>-35</v>
      </c>
      <c r="F279" s="253">
        <f>VLOOKUP(C279,Blad1!$A:$H,8,0)</f>
        <v>0</v>
      </c>
      <c r="K279" s="1">
        <f>IF(C$4=0,0,(SUM(D$8:D279)/C$4))</f>
        <v>0</v>
      </c>
      <c r="N279" s="1" t="str">
        <f t="shared" si="89"/>
        <v xml:space="preserve"> </v>
      </c>
      <c r="S279" s="12">
        <f t="shared" si="90"/>
        <v>-35</v>
      </c>
      <c r="T279" s="18">
        <f t="shared" si="91"/>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2"/>
        <v>1</v>
      </c>
      <c r="Z279" s="12">
        <f t="shared" si="93"/>
        <v>1</v>
      </c>
      <c r="AA279" s="12">
        <f t="shared" si="94"/>
        <v>1</v>
      </c>
      <c r="AB279" s="12">
        <f t="shared" si="95"/>
        <v>1</v>
      </c>
      <c r="AD279" s="12">
        <f t="shared" si="96"/>
        <v>-35</v>
      </c>
      <c r="AE279" s="18">
        <f t="shared" si="97"/>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8"/>
        <v>1</v>
      </c>
      <c r="AK279" s="12">
        <f t="shared" si="99"/>
        <v>1</v>
      </c>
      <c r="AL279" s="12">
        <f t="shared" si="100"/>
        <v>1</v>
      </c>
      <c r="AM279" s="12">
        <f t="shared" si="101"/>
        <v>1</v>
      </c>
    </row>
    <row r="280" spans="3:39" ht="12" customHeight="1" x14ac:dyDescent="0.15">
      <c r="C280" s="14">
        <f t="shared" si="102"/>
        <v>-36</v>
      </c>
      <c r="F280" s="253">
        <f>VLOOKUP(C280,Blad1!$A:$H,8,0)</f>
        <v>0</v>
      </c>
      <c r="K280" s="1">
        <f>IF(C$4=0,0,(SUM(D$8:D280)/C$4))</f>
        <v>0</v>
      </c>
      <c r="N280" s="1" t="str">
        <f t="shared" si="89"/>
        <v xml:space="preserve"> </v>
      </c>
      <c r="S280" s="12">
        <f t="shared" si="90"/>
        <v>-36</v>
      </c>
      <c r="T280" s="18">
        <f t="shared" si="91"/>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2"/>
        <v>1</v>
      </c>
      <c r="Z280" s="12">
        <f t="shared" si="93"/>
        <v>1</v>
      </c>
      <c r="AA280" s="12">
        <f t="shared" si="94"/>
        <v>1</v>
      </c>
      <c r="AB280" s="12">
        <f t="shared" si="95"/>
        <v>1</v>
      </c>
      <c r="AD280" s="12">
        <f t="shared" si="96"/>
        <v>-36</v>
      </c>
      <c r="AE280" s="18">
        <f t="shared" si="97"/>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8"/>
        <v>1</v>
      </c>
      <c r="AK280" s="12">
        <f t="shared" si="99"/>
        <v>1</v>
      </c>
      <c r="AL280" s="12">
        <f t="shared" si="100"/>
        <v>1</v>
      </c>
      <c r="AM280" s="12">
        <f t="shared" si="101"/>
        <v>1</v>
      </c>
    </row>
    <row r="281" spans="3:39" ht="12" customHeight="1" x14ac:dyDescent="0.15">
      <c r="C281" s="14">
        <f t="shared" si="102"/>
        <v>-37</v>
      </c>
      <c r="F281" s="253">
        <f>VLOOKUP(C281,Blad1!$A:$H,8,0)</f>
        <v>0</v>
      </c>
      <c r="K281" s="1">
        <f>IF(C$4=0,0,(SUM(D$8:D281)/C$4))</f>
        <v>0</v>
      </c>
      <c r="N281" s="1" t="str">
        <f t="shared" si="89"/>
        <v xml:space="preserve"> </v>
      </c>
      <c r="S281" s="12">
        <f t="shared" si="90"/>
        <v>-37</v>
      </c>
      <c r="T281" s="18">
        <f t="shared" si="91"/>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2"/>
        <v>1</v>
      </c>
      <c r="Z281" s="12">
        <f t="shared" si="93"/>
        <v>1</v>
      </c>
      <c r="AA281" s="12">
        <f t="shared" si="94"/>
        <v>1</v>
      </c>
      <c r="AB281" s="12">
        <f t="shared" si="95"/>
        <v>1</v>
      </c>
      <c r="AD281" s="12">
        <f t="shared" si="96"/>
        <v>-37</v>
      </c>
      <c r="AE281" s="18">
        <f t="shared" si="97"/>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8"/>
        <v>1</v>
      </c>
      <c r="AK281" s="12">
        <f t="shared" si="99"/>
        <v>1</v>
      </c>
      <c r="AL281" s="12">
        <f t="shared" si="100"/>
        <v>1</v>
      </c>
      <c r="AM281" s="12">
        <f t="shared" si="101"/>
        <v>1</v>
      </c>
    </row>
    <row r="282" spans="3:39" ht="12" customHeight="1" x14ac:dyDescent="0.15">
      <c r="C282" s="14">
        <f t="shared" si="102"/>
        <v>-38</v>
      </c>
      <c r="F282" s="253">
        <f>VLOOKUP(C282,Blad1!$A:$H,8,0)</f>
        <v>0</v>
      </c>
      <c r="K282" s="1">
        <f>IF(C$4=0,0,(SUM(D$8:D282)/C$4))</f>
        <v>0</v>
      </c>
      <c r="N282" s="1" t="str">
        <f t="shared" si="89"/>
        <v xml:space="preserve"> </v>
      </c>
      <c r="S282" s="12">
        <f t="shared" si="90"/>
        <v>-38</v>
      </c>
      <c r="T282" s="18">
        <f t="shared" si="91"/>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2"/>
        <v>1</v>
      </c>
      <c r="Z282" s="12">
        <f t="shared" si="93"/>
        <v>1</v>
      </c>
      <c r="AA282" s="12">
        <f t="shared" si="94"/>
        <v>1</v>
      </c>
      <c r="AB282" s="12">
        <f t="shared" si="95"/>
        <v>1</v>
      </c>
      <c r="AD282" s="12">
        <f t="shared" si="96"/>
        <v>-38</v>
      </c>
      <c r="AE282" s="18">
        <f t="shared" si="97"/>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8"/>
        <v>1</v>
      </c>
      <c r="AK282" s="12">
        <f t="shared" si="99"/>
        <v>1</v>
      </c>
      <c r="AL282" s="12">
        <f t="shared" si="100"/>
        <v>1</v>
      </c>
      <c r="AM282" s="12">
        <f t="shared" si="101"/>
        <v>1</v>
      </c>
    </row>
    <row r="283" spans="3:39" ht="12" customHeight="1" x14ac:dyDescent="0.15">
      <c r="C283" s="14">
        <f t="shared" si="102"/>
        <v>-39</v>
      </c>
      <c r="F283" s="253">
        <f>VLOOKUP(C283,Blad1!$A:$H,8,0)</f>
        <v>0</v>
      </c>
      <c r="K283" s="1">
        <f>IF(C$4=0,0,(SUM(D$8:D283)/C$4))</f>
        <v>0</v>
      </c>
      <c r="N283" s="1" t="str">
        <f t="shared" si="89"/>
        <v xml:space="preserve"> </v>
      </c>
      <c r="S283" s="12">
        <f t="shared" si="90"/>
        <v>-39</v>
      </c>
      <c r="T283" s="18">
        <f t="shared" si="91"/>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2"/>
        <v>1</v>
      </c>
      <c r="Z283" s="12">
        <f t="shared" si="93"/>
        <v>1</v>
      </c>
      <c r="AA283" s="12">
        <f t="shared" si="94"/>
        <v>1</v>
      </c>
      <c r="AB283" s="12">
        <f t="shared" si="95"/>
        <v>1</v>
      </c>
      <c r="AD283" s="12">
        <f t="shared" si="96"/>
        <v>-39</v>
      </c>
      <c r="AE283" s="18">
        <f t="shared" si="97"/>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8"/>
        <v>1</v>
      </c>
      <c r="AK283" s="12">
        <f t="shared" si="99"/>
        <v>1</v>
      </c>
      <c r="AL283" s="12">
        <f t="shared" si="100"/>
        <v>1</v>
      </c>
      <c r="AM283" s="12">
        <f t="shared" si="101"/>
        <v>1</v>
      </c>
    </row>
    <row r="284" spans="3:39" ht="12" customHeight="1" x14ac:dyDescent="0.15">
      <c r="C284" s="14">
        <f t="shared" si="102"/>
        <v>-40</v>
      </c>
      <c r="F284" s="253">
        <f>VLOOKUP(C284,Blad1!$A:$H,8,0)</f>
        <v>0</v>
      </c>
      <c r="K284" s="1">
        <f>IF(C$4=0,0,(SUM(D$8:D284)/C$4))</f>
        <v>0</v>
      </c>
      <c r="N284" s="1" t="str">
        <f t="shared" si="89"/>
        <v xml:space="preserve"> </v>
      </c>
      <c r="S284" s="12">
        <f t="shared" si="90"/>
        <v>-40</v>
      </c>
      <c r="T284" s="18">
        <f t="shared" si="91"/>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2"/>
        <v>1</v>
      </c>
      <c r="Z284" s="12">
        <f t="shared" si="93"/>
        <v>1</v>
      </c>
      <c r="AA284" s="12">
        <f t="shared" si="94"/>
        <v>1</v>
      </c>
      <c r="AB284" s="12">
        <f t="shared" si="95"/>
        <v>1</v>
      </c>
      <c r="AD284" s="12">
        <f t="shared" si="96"/>
        <v>-40</v>
      </c>
      <c r="AE284" s="18">
        <f t="shared" si="97"/>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8"/>
        <v>1</v>
      </c>
      <c r="AK284" s="12">
        <f t="shared" si="99"/>
        <v>1</v>
      </c>
      <c r="AL284" s="12">
        <f t="shared" si="100"/>
        <v>1</v>
      </c>
      <c r="AM284" s="12">
        <f t="shared" si="101"/>
        <v>1</v>
      </c>
    </row>
    <row r="285" spans="3:39" ht="12" customHeight="1" x14ac:dyDescent="0.15">
      <c r="C285" s="14">
        <f t="shared" si="102"/>
        <v>-41</v>
      </c>
      <c r="F285" s="253">
        <f>VLOOKUP(C285,Blad1!$A:$H,8,0)</f>
        <v>0</v>
      </c>
      <c r="K285" s="1">
        <f>IF(C$4=0,0,(SUM(D$8:D285)/C$4))</f>
        <v>0</v>
      </c>
      <c r="N285" s="1" t="str">
        <f t="shared" si="89"/>
        <v xml:space="preserve"> </v>
      </c>
      <c r="S285" s="12">
        <f t="shared" si="90"/>
        <v>-41</v>
      </c>
      <c r="T285" s="18">
        <f t="shared" si="91"/>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2"/>
        <v>1</v>
      </c>
      <c r="Z285" s="12">
        <f t="shared" si="93"/>
        <v>1</v>
      </c>
      <c r="AA285" s="12">
        <f t="shared" si="94"/>
        <v>1</v>
      </c>
      <c r="AB285" s="12">
        <f t="shared" si="95"/>
        <v>1</v>
      </c>
      <c r="AD285" s="12">
        <f t="shared" si="96"/>
        <v>-41</v>
      </c>
      <c r="AE285" s="18">
        <f t="shared" si="97"/>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8"/>
        <v>1</v>
      </c>
      <c r="AK285" s="12">
        <f t="shared" si="99"/>
        <v>1</v>
      </c>
      <c r="AL285" s="12">
        <f t="shared" si="100"/>
        <v>1</v>
      </c>
      <c r="AM285" s="12">
        <f t="shared" si="101"/>
        <v>1</v>
      </c>
    </row>
    <row r="286" spans="3:39" ht="12" customHeight="1" x14ac:dyDescent="0.15">
      <c r="C286" s="14">
        <f t="shared" si="102"/>
        <v>-42</v>
      </c>
      <c r="F286" s="253">
        <f>VLOOKUP(C286,Blad1!$A:$H,8,0)</f>
        <v>0</v>
      </c>
      <c r="K286" s="1">
        <f>IF(C$4=0,0,(SUM(D$8:D286)/C$4))</f>
        <v>0</v>
      </c>
      <c r="N286" s="1" t="str">
        <f t="shared" si="89"/>
        <v xml:space="preserve"> </v>
      </c>
      <c r="S286" s="12">
        <f t="shared" si="90"/>
        <v>-42</v>
      </c>
      <c r="T286" s="18">
        <f t="shared" si="91"/>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2"/>
        <v>1</v>
      </c>
      <c r="Z286" s="12">
        <f t="shared" si="93"/>
        <v>1</v>
      </c>
      <c r="AA286" s="12">
        <f t="shared" si="94"/>
        <v>1</v>
      </c>
      <c r="AB286" s="12">
        <f t="shared" si="95"/>
        <v>1</v>
      </c>
      <c r="AD286" s="12">
        <f t="shared" si="96"/>
        <v>-42</v>
      </c>
      <c r="AE286" s="18">
        <f t="shared" si="97"/>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8"/>
        <v>1</v>
      </c>
      <c r="AK286" s="12">
        <f t="shared" si="99"/>
        <v>1</v>
      </c>
      <c r="AL286" s="12">
        <f t="shared" si="100"/>
        <v>1</v>
      </c>
      <c r="AM286" s="12">
        <f t="shared" si="101"/>
        <v>1</v>
      </c>
    </row>
    <row r="287" spans="3:39" ht="12" customHeight="1" x14ac:dyDescent="0.15">
      <c r="C287" s="14">
        <f t="shared" si="102"/>
        <v>-43</v>
      </c>
      <c r="F287" s="253">
        <f>VLOOKUP(C287,Blad1!$A:$H,8,0)</f>
        <v>0</v>
      </c>
      <c r="K287" s="1">
        <f>IF(C$4=0,0,(SUM(D$8:D287)/C$4))</f>
        <v>0</v>
      </c>
      <c r="N287" s="1" t="str">
        <f t="shared" si="89"/>
        <v xml:space="preserve"> </v>
      </c>
      <c r="S287" s="12">
        <f t="shared" si="90"/>
        <v>-43</v>
      </c>
      <c r="T287" s="18">
        <f t="shared" si="91"/>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2"/>
        <v>1</v>
      </c>
      <c r="Z287" s="12">
        <f t="shared" si="93"/>
        <v>1</v>
      </c>
      <c r="AA287" s="12">
        <f t="shared" si="94"/>
        <v>1</v>
      </c>
      <c r="AB287" s="12">
        <f t="shared" si="95"/>
        <v>1</v>
      </c>
      <c r="AD287" s="12">
        <f t="shared" si="96"/>
        <v>-43</v>
      </c>
      <c r="AE287" s="18">
        <f t="shared" si="97"/>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8"/>
        <v>1</v>
      </c>
      <c r="AK287" s="12">
        <f t="shared" si="99"/>
        <v>1</v>
      </c>
      <c r="AL287" s="12">
        <f t="shared" si="100"/>
        <v>1</v>
      </c>
      <c r="AM287" s="12">
        <f t="shared" si="101"/>
        <v>1</v>
      </c>
    </row>
    <row r="288" spans="3:39" ht="12" customHeight="1" x14ac:dyDescent="0.15">
      <c r="C288" s="14">
        <f t="shared" si="102"/>
        <v>-44</v>
      </c>
      <c r="F288" s="253">
        <f>VLOOKUP(C288,Blad1!$A:$H,8,0)</f>
        <v>0</v>
      </c>
      <c r="K288" s="1">
        <f>IF(C$4=0,0,(SUM(D$8:D288)/C$4))</f>
        <v>0</v>
      </c>
      <c r="N288" s="1" t="str">
        <f t="shared" si="89"/>
        <v xml:space="preserve"> </v>
      </c>
      <c r="S288" s="12">
        <f t="shared" si="90"/>
        <v>-44</v>
      </c>
      <c r="T288" s="18">
        <f t="shared" si="91"/>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2"/>
        <v>1</v>
      </c>
      <c r="Z288" s="12">
        <f t="shared" si="93"/>
        <v>1</v>
      </c>
      <c r="AA288" s="12">
        <f t="shared" si="94"/>
        <v>1</v>
      </c>
      <c r="AB288" s="12">
        <f t="shared" si="95"/>
        <v>1</v>
      </c>
      <c r="AD288" s="12">
        <f t="shared" si="96"/>
        <v>-44</v>
      </c>
      <c r="AE288" s="18">
        <f t="shared" si="97"/>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8"/>
        <v>1</v>
      </c>
      <c r="AK288" s="12">
        <f t="shared" si="99"/>
        <v>1</v>
      </c>
      <c r="AL288" s="12">
        <f t="shared" si="100"/>
        <v>1</v>
      </c>
      <c r="AM288" s="12">
        <f t="shared" si="101"/>
        <v>1</v>
      </c>
    </row>
    <row r="289" spans="3:39" ht="12" customHeight="1" x14ac:dyDescent="0.15">
      <c r="C289" s="14">
        <f t="shared" si="102"/>
        <v>-45</v>
      </c>
      <c r="F289" s="253">
        <f>VLOOKUP(C289,Blad1!$A:$H,8,0)</f>
        <v>0</v>
      </c>
      <c r="K289" s="1">
        <f>IF(C$4=0,0,(SUM(D$8:D289)/C$4))</f>
        <v>0</v>
      </c>
      <c r="N289" s="1" t="str">
        <f t="shared" si="89"/>
        <v xml:space="preserve"> </v>
      </c>
      <c r="S289" s="12">
        <f t="shared" si="90"/>
        <v>-45</v>
      </c>
      <c r="T289" s="18">
        <f t="shared" si="91"/>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2"/>
        <v>1</v>
      </c>
      <c r="Z289" s="12">
        <f t="shared" si="93"/>
        <v>1</v>
      </c>
      <c r="AA289" s="12">
        <f t="shared" si="94"/>
        <v>1</v>
      </c>
      <c r="AB289" s="12">
        <f t="shared" si="95"/>
        <v>1</v>
      </c>
      <c r="AD289" s="12">
        <f t="shared" si="96"/>
        <v>-45</v>
      </c>
      <c r="AE289" s="18">
        <f t="shared" si="97"/>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8"/>
        <v>1</v>
      </c>
      <c r="AK289" s="12">
        <f t="shared" si="99"/>
        <v>1</v>
      </c>
      <c r="AL289" s="12">
        <f t="shared" si="100"/>
        <v>1</v>
      </c>
      <c r="AM289" s="12">
        <f t="shared" si="101"/>
        <v>1</v>
      </c>
    </row>
    <row r="290" spans="3:39" ht="12" customHeight="1" x14ac:dyDescent="0.15">
      <c r="C290" s="14">
        <f t="shared" si="102"/>
        <v>-46</v>
      </c>
      <c r="F290" s="253">
        <f>VLOOKUP(C290,Blad1!$A:$H,8,0)</f>
        <v>0</v>
      </c>
      <c r="K290" s="1">
        <f>IF(C$4=0,0,(SUM(D$8:D290)/C$4))</f>
        <v>0</v>
      </c>
      <c r="N290" s="1" t="str">
        <f t="shared" si="89"/>
        <v xml:space="preserve"> </v>
      </c>
      <c r="S290" s="12">
        <f t="shared" si="90"/>
        <v>-46</v>
      </c>
      <c r="T290" s="18">
        <f t="shared" si="91"/>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2"/>
        <v>1</v>
      </c>
      <c r="Z290" s="12">
        <f t="shared" si="93"/>
        <v>1</v>
      </c>
      <c r="AA290" s="12">
        <f t="shared" si="94"/>
        <v>1</v>
      </c>
      <c r="AB290" s="12">
        <f t="shared" si="95"/>
        <v>1</v>
      </c>
      <c r="AD290" s="12">
        <f t="shared" si="96"/>
        <v>-46</v>
      </c>
      <c r="AE290" s="18">
        <f t="shared" si="97"/>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8"/>
        <v>1</v>
      </c>
      <c r="AK290" s="12">
        <f t="shared" si="99"/>
        <v>1</v>
      </c>
      <c r="AL290" s="12">
        <f t="shared" si="100"/>
        <v>1</v>
      </c>
      <c r="AM290" s="12">
        <f t="shared" si="101"/>
        <v>1</v>
      </c>
    </row>
    <row r="291" spans="3:39" ht="12" customHeight="1" x14ac:dyDescent="0.15">
      <c r="C291" s="14">
        <f t="shared" si="102"/>
        <v>-47</v>
      </c>
      <c r="F291" s="253">
        <f>VLOOKUP(C291,Blad1!$A:$H,8,0)</f>
        <v>0</v>
      </c>
      <c r="K291" s="1">
        <f>IF(C$4=0,0,(SUM(D$8:D291)/C$4))</f>
        <v>0</v>
      </c>
      <c r="N291" s="1" t="str">
        <f t="shared" si="89"/>
        <v xml:space="preserve"> </v>
      </c>
      <c r="S291" s="12">
        <f t="shared" si="90"/>
        <v>-47</v>
      </c>
      <c r="T291" s="18">
        <f t="shared" si="91"/>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2"/>
        <v>1</v>
      </c>
      <c r="Z291" s="12">
        <f t="shared" si="93"/>
        <v>1</v>
      </c>
      <c r="AA291" s="12">
        <f t="shared" si="94"/>
        <v>1</v>
      </c>
      <c r="AB291" s="12">
        <f t="shared" si="95"/>
        <v>1</v>
      </c>
      <c r="AD291" s="12">
        <f t="shared" si="96"/>
        <v>-47</v>
      </c>
      <c r="AE291" s="18">
        <f t="shared" si="97"/>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8"/>
        <v>1</v>
      </c>
      <c r="AK291" s="12">
        <f t="shared" si="99"/>
        <v>1</v>
      </c>
      <c r="AL291" s="12">
        <f t="shared" si="100"/>
        <v>1</v>
      </c>
      <c r="AM291" s="12">
        <f t="shared" si="101"/>
        <v>1</v>
      </c>
    </row>
    <row r="292" spans="3:39" ht="12" customHeight="1" x14ac:dyDescent="0.15">
      <c r="C292" s="14">
        <f t="shared" si="102"/>
        <v>-48</v>
      </c>
      <c r="F292" s="253">
        <f>VLOOKUP(C292,Blad1!$A:$H,8,0)</f>
        <v>0</v>
      </c>
      <c r="K292" s="1">
        <f>IF(C$4=0,0,(SUM(D$8:D292)/C$4))</f>
        <v>0</v>
      </c>
      <c r="N292" s="1" t="str">
        <f t="shared" si="89"/>
        <v xml:space="preserve"> </v>
      </c>
      <c r="S292" s="12">
        <f t="shared" si="90"/>
        <v>-48</v>
      </c>
      <c r="T292" s="18">
        <f t="shared" si="91"/>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2"/>
        <v>1</v>
      </c>
      <c r="Z292" s="12">
        <f t="shared" si="93"/>
        <v>1</v>
      </c>
      <c r="AA292" s="12">
        <f t="shared" si="94"/>
        <v>1</v>
      </c>
      <c r="AB292" s="12">
        <f t="shared" si="95"/>
        <v>1</v>
      </c>
      <c r="AD292" s="12">
        <f t="shared" si="96"/>
        <v>-48</v>
      </c>
      <c r="AE292" s="18">
        <f t="shared" si="97"/>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8"/>
        <v>1</v>
      </c>
      <c r="AK292" s="12">
        <f t="shared" si="99"/>
        <v>1</v>
      </c>
      <c r="AL292" s="12">
        <f t="shared" si="100"/>
        <v>1</v>
      </c>
      <c r="AM292" s="12">
        <f t="shared" si="101"/>
        <v>1</v>
      </c>
    </row>
    <row r="293" spans="3:39" ht="12" customHeight="1" x14ac:dyDescent="0.15">
      <c r="C293" s="14">
        <f t="shared" si="102"/>
        <v>-49</v>
      </c>
      <c r="K293" s="1">
        <f>IF(C$4=0,0,(SUM(D$8:D293)/C$4))</f>
        <v>0</v>
      </c>
      <c r="N293" s="1" t="str">
        <f t="shared" si="89"/>
        <v xml:space="preserve"> </v>
      </c>
      <c r="S293" s="12">
        <f t="shared" si="90"/>
        <v>-49</v>
      </c>
      <c r="T293" s="18">
        <f t="shared" si="91"/>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2"/>
        <v>1</v>
      </c>
      <c r="Z293" s="12">
        <f t="shared" si="93"/>
        <v>1</v>
      </c>
      <c r="AA293" s="12">
        <f t="shared" si="94"/>
        <v>1</v>
      </c>
      <c r="AB293" s="12">
        <f t="shared" si="95"/>
        <v>1</v>
      </c>
      <c r="AD293" s="12">
        <f t="shared" si="96"/>
        <v>-49</v>
      </c>
      <c r="AE293" s="18">
        <f t="shared" si="97"/>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8"/>
        <v>1</v>
      </c>
      <c r="AK293" s="12">
        <f t="shared" si="99"/>
        <v>1</v>
      </c>
      <c r="AL293" s="12">
        <f t="shared" si="100"/>
        <v>1</v>
      </c>
      <c r="AM293" s="12">
        <f t="shared" si="101"/>
        <v>1</v>
      </c>
    </row>
    <row r="294" spans="3:39" ht="12" customHeight="1" x14ac:dyDescent="0.15">
      <c r="C294" s="14">
        <f t="shared" si="102"/>
        <v>-50</v>
      </c>
      <c r="K294" s="1">
        <f>IF(C$4=0,0,(SUM(D$8:D294)/C$4))</f>
        <v>0</v>
      </c>
      <c r="N294" s="1" t="str">
        <f t="shared" si="89"/>
        <v xml:space="preserve"> </v>
      </c>
      <c r="S294" s="12">
        <f t="shared" si="90"/>
        <v>-50</v>
      </c>
      <c r="T294" s="18">
        <f t="shared" si="91"/>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2"/>
        <v>1</v>
      </c>
      <c r="Z294" s="12">
        <f t="shared" si="93"/>
        <v>1</v>
      </c>
      <c r="AA294" s="12">
        <f t="shared" si="94"/>
        <v>1</v>
      </c>
      <c r="AB294" s="12">
        <f t="shared" si="95"/>
        <v>1</v>
      </c>
      <c r="AD294" s="12">
        <f t="shared" si="96"/>
        <v>-50</v>
      </c>
      <c r="AE294" s="18">
        <f t="shared" si="97"/>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8"/>
        <v>1</v>
      </c>
      <c r="AK294" s="12">
        <f t="shared" si="99"/>
        <v>1</v>
      </c>
      <c r="AL294" s="12">
        <f t="shared" si="100"/>
        <v>1</v>
      </c>
      <c r="AM294" s="12">
        <f t="shared" si="101"/>
        <v>1</v>
      </c>
    </row>
    <row r="295" spans="3:39" ht="12" customHeight="1" x14ac:dyDescent="0.15">
      <c r="C295" s="14">
        <f t="shared" si="102"/>
        <v>-51</v>
      </c>
      <c r="K295" s="1">
        <f>IF(C$4=0,0,(SUM(D$8:D295)/C$4))</f>
        <v>0</v>
      </c>
      <c r="N295" s="1" t="str">
        <f t="shared" si="89"/>
        <v xml:space="preserve"> </v>
      </c>
      <c r="S295" s="12">
        <f t="shared" si="90"/>
        <v>-51</v>
      </c>
      <c r="T295" s="18">
        <f t="shared" si="91"/>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2"/>
        <v>1</v>
      </c>
      <c r="Z295" s="12">
        <f t="shared" si="93"/>
        <v>1</v>
      </c>
      <c r="AA295" s="12">
        <f t="shared" si="94"/>
        <v>1</v>
      </c>
      <c r="AB295" s="12">
        <f t="shared" si="95"/>
        <v>1</v>
      </c>
      <c r="AD295" s="12">
        <f t="shared" si="96"/>
        <v>-51</v>
      </c>
      <c r="AE295" s="18">
        <f t="shared" si="97"/>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8"/>
        <v>1</v>
      </c>
      <c r="AK295" s="12">
        <f t="shared" si="99"/>
        <v>1</v>
      </c>
      <c r="AL295" s="12">
        <f t="shared" si="100"/>
        <v>1</v>
      </c>
      <c r="AM295" s="12">
        <f t="shared" si="101"/>
        <v>1</v>
      </c>
    </row>
    <row r="296" spans="3:39" ht="12" customHeight="1" x14ac:dyDescent="0.15">
      <c r="C296" s="14">
        <f t="shared" si="102"/>
        <v>-52</v>
      </c>
      <c r="K296" s="1">
        <f>IF(C$4=0,0,(SUM(D$8:D296)/C$4))</f>
        <v>0</v>
      </c>
      <c r="N296" s="1" t="str">
        <f t="shared" si="89"/>
        <v xml:space="preserve"> </v>
      </c>
      <c r="S296" s="12">
        <f t="shared" si="90"/>
        <v>-52</v>
      </c>
      <c r="T296" s="18">
        <f t="shared" si="91"/>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2"/>
        <v>1</v>
      </c>
      <c r="Z296" s="12">
        <f t="shared" si="93"/>
        <v>1</v>
      </c>
      <c r="AA296" s="12">
        <f t="shared" si="94"/>
        <v>1</v>
      </c>
      <c r="AB296" s="12">
        <f t="shared" si="95"/>
        <v>1</v>
      </c>
      <c r="AD296" s="12">
        <f t="shared" si="96"/>
        <v>-52</v>
      </c>
      <c r="AE296" s="18">
        <f t="shared" si="97"/>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8"/>
        <v>1</v>
      </c>
      <c r="AK296" s="12">
        <f t="shared" si="99"/>
        <v>1</v>
      </c>
      <c r="AL296" s="12">
        <f t="shared" si="100"/>
        <v>1</v>
      </c>
      <c r="AM296" s="12">
        <f t="shared" si="101"/>
        <v>1</v>
      </c>
    </row>
    <row r="297" spans="3:39" ht="12" customHeight="1" x14ac:dyDescent="0.15">
      <c r="C297" s="14">
        <f t="shared" si="102"/>
        <v>-53</v>
      </c>
      <c r="K297" s="1">
        <f>IF(C$4=0,0,(SUM(D$8:D297)/C$4))</f>
        <v>0</v>
      </c>
      <c r="N297" s="1" t="str">
        <f t="shared" si="89"/>
        <v xml:space="preserve"> </v>
      </c>
      <c r="S297" s="12">
        <f t="shared" si="90"/>
        <v>-53</v>
      </c>
      <c r="T297" s="18">
        <f t="shared" si="91"/>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2"/>
        <v>1</v>
      </c>
      <c r="Z297" s="12">
        <f t="shared" si="93"/>
        <v>1</v>
      </c>
      <c r="AA297" s="12">
        <f t="shared" si="94"/>
        <v>1</v>
      </c>
      <c r="AB297" s="12">
        <f t="shared" si="95"/>
        <v>1</v>
      </c>
      <c r="AD297" s="12">
        <f t="shared" si="96"/>
        <v>-53</v>
      </c>
      <c r="AE297" s="18">
        <f t="shared" si="97"/>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8"/>
        <v>1</v>
      </c>
      <c r="AK297" s="12">
        <f t="shared" si="99"/>
        <v>1</v>
      </c>
      <c r="AL297" s="12">
        <f t="shared" si="100"/>
        <v>1</v>
      </c>
      <c r="AM297" s="12">
        <f t="shared" si="101"/>
        <v>1</v>
      </c>
    </row>
    <row r="298" spans="3:39" ht="12" customHeight="1" x14ac:dyDescent="0.15">
      <c r="C298" s="14">
        <f t="shared" si="102"/>
        <v>-54</v>
      </c>
      <c r="K298" s="1">
        <f>IF(C$4=0,0,(SUM(D$8:D298)/C$4))</f>
        <v>0</v>
      </c>
      <c r="N298" s="1" t="str">
        <f t="shared" si="89"/>
        <v xml:space="preserve"> </v>
      </c>
      <c r="S298" s="12">
        <f t="shared" si="90"/>
        <v>-54</v>
      </c>
      <c r="T298" s="18">
        <f t="shared" si="91"/>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2"/>
        <v>1</v>
      </c>
      <c r="Z298" s="12">
        <f t="shared" si="93"/>
        <v>1</v>
      </c>
      <c r="AA298" s="12">
        <f t="shared" si="94"/>
        <v>1</v>
      </c>
      <c r="AB298" s="12">
        <f t="shared" si="95"/>
        <v>1</v>
      </c>
      <c r="AD298" s="12">
        <f t="shared" si="96"/>
        <v>-54</v>
      </c>
      <c r="AE298" s="18">
        <f t="shared" si="97"/>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8"/>
        <v>1</v>
      </c>
      <c r="AK298" s="12">
        <f t="shared" si="99"/>
        <v>1</v>
      </c>
      <c r="AL298" s="12">
        <f t="shared" si="100"/>
        <v>1</v>
      </c>
      <c r="AM298" s="12">
        <f t="shared" si="101"/>
        <v>1</v>
      </c>
    </row>
    <row r="299" spans="3:39" ht="12" customHeight="1" x14ac:dyDescent="0.15">
      <c r="C299" s="14">
        <f t="shared" si="102"/>
        <v>-55</v>
      </c>
      <c r="K299" s="1">
        <f>IF(C$4=0,0,(SUM(D$8:D299)/C$4))</f>
        <v>0</v>
      </c>
      <c r="N299" s="1" t="str">
        <f t="shared" si="89"/>
        <v xml:space="preserve"> </v>
      </c>
      <c r="S299" s="12">
        <f t="shared" si="90"/>
        <v>-55</v>
      </c>
      <c r="T299" s="18">
        <f t="shared" si="91"/>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2"/>
        <v>1</v>
      </c>
      <c r="Z299" s="12">
        <f t="shared" si="93"/>
        <v>1</v>
      </c>
      <c r="AA299" s="12">
        <f t="shared" si="94"/>
        <v>1</v>
      </c>
      <c r="AB299" s="12">
        <f t="shared" si="95"/>
        <v>1</v>
      </c>
      <c r="AD299" s="12">
        <f t="shared" si="96"/>
        <v>-55</v>
      </c>
      <c r="AE299" s="18">
        <f t="shared" si="97"/>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8"/>
        <v>1</v>
      </c>
      <c r="AK299" s="12">
        <f t="shared" si="99"/>
        <v>1</v>
      </c>
      <c r="AL299" s="12">
        <f t="shared" si="100"/>
        <v>1</v>
      </c>
      <c r="AM299" s="12">
        <f t="shared" si="101"/>
        <v>1</v>
      </c>
    </row>
    <row r="300" spans="3:39" ht="12" customHeight="1" x14ac:dyDescent="0.15">
      <c r="C300" s="14">
        <f t="shared" si="102"/>
        <v>-56</v>
      </c>
      <c r="K300" s="1">
        <f>IF(C$4=0,0,(SUM(D$8:D300)/C$4))</f>
        <v>0</v>
      </c>
      <c r="N300" s="1" t="str">
        <f t="shared" si="89"/>
        <v xml:space="preserve"> </v>
      </c>
      <c r="S300" s="12">
        <f t="shared" si="90"/>
        <v>-56</v>
      </c>
      <c r="T300" s="18">
        <f t="shared" si="91"/>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2"/>
        <v>1</v>
      </c>
      <c r="Z300" s="12">
        <f t="shared" si="93"/>
        <v>1</v>
      </c>
      <c r="AA300" s="12">
        <f t="shared" si="94"/>
        <v>1</v>
      </c>
      <c r="AB300" s="12">
        <f t="shared" si="95"/>
        <v>1</v>
      </c>
      <c r="AD300" s="12">
        <f t="shared" si="96"/>
        <v>-56</v>
      </c>
      <c r="AE300" s="18">
        <f t="shared" si="97"/>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8"/>
        <v>1</v>
      </c>
      <c r="AK300" s="12">
        <f t="shared" si="99"/>
        <v>1</v>
      </c>
      <c r="AL300" s="12">
        <f t="shared" si="100"/>
        <v>1</v>
      </c>
      <c r="AM300" s="12">
        <f t="shared" si="101"/>
        <v>1</v>
      </c>
    </row>
    <row r="301" spans="3:39" ht="12" customHeight="1" x14ac:dyDescent="0.15">
      <c r="C301" s="14">
        <f t="shared" si="102"/>
        <v>-57</v>
      </c>
      <c r="K301" s="1">
        <f>IF(C$4=0,0,(SUM(D$8:D301)/C$4))</f>
        <v>0</v>
      </c>
      <c r="N301" s="1" t="str">
        <f t="shared" si="89"/>
        <v xml:space="preserve"> </v>
      </c>
      <c r="S301" s="12">
        <f t="shared" si="90"/>
        <v>-57</v>
      </c>
      <c r="T301" s="18">
        <f t="shared" si="91"/>
        <v>0</v>
      </c>
      <c r="U301" s="12">
        <f>IF(C$4=0,0,IF(SUM(U$7:U300)=2,0,IF(Y301=U$6,IF(Y301=Y302,IF((Y300-Y301)&lt;=(Y303-Y302),2,0),IF(Y301=Y300,IF((Y299-Y300)&gt;(Y302-Y301),2,0),2)),0)))</f>
        <v>0</v>
      </c>
      <c r="V301" s="12">
        <f>IF(C$4=0,0,IF(SUM(V$7:V300)=1,0,IF(Z301=V$6,IF(Z301=Z302,IF((Z300-Z301)&lt;=(Z303-Z302),1,0),IF(Z301=Z300,IF((Z299-Z300)&gt;(Z302-Z301),1,0),1)),0)))</f>
        <v>0</v>
      </c>
      <c r="W301" s="12">
        <f>IF(C$4=0,0,IF(SUM(W$7:W300)=2,0,IF(AA301=W$6,IF(AA301=AA302,IF((AA300-AA301)&lt;=(AA303-AA302),2,0),IF(AA301=AA300,IF((AA299-AA300)&gt;(AA302-AA301),2,0),2)),0)))</f>
        <v>0</v>
      </c>
      <c r="X301" s="12">
        <f>IF(C$4=0,0,IF(SUM(X$7:X300)=2,0,IF(AB301=X$6,IF(AB301=AB302,IF((AB300-AB301)&lt;=(AB303-AB302),2,0),IF(AB301=AB300,IF((AB299-AB300)&gt;(AB302-AB301),2,0),2)),0)))</f>
        <v>0</v>
      </c>
      <c r="Y301" s="12">
        <f t="shared" si="92"/>
        <v>1</v>
      </c>
      <c r="Z301" s="12">
        <f t="shared" si="93"/>
        <v>1</v>
      </c>
      <c r="AA301" s="12">
        <f t="shared" si="94"/>
        <v>1</v>
      </c>
      <c r="AB301" s="12">
        <f t="shared" si="95"/>
        <v>1</v>
      </c>
      <c r="AD301" s="12">
        <f t="shared" si="96"/>
        <v>-57</v>
      </c>
      <c r="AE301" s="18">
        <f t="shared" si="97"/>
        <v>0</v>
      </c>
      <c r="AF301" s="12">
        <f>IF(S$4=0,0,IF(SUM(AF$7:AF300)=2,0,IF(AJ301=AF$6,IF(AJ301=AJ302,IF((AJ300-AJ301)&lt;=(AJ303-AJ302),2,0),IF(AJ301=AJ300,IF((AJ299-AJ300)&gt;(AJ302-AJ301),2,0),2)),0)))</f>
        <v>0</v>
      </c>
      <c r="AG301" s="12">
        <f>IF(C$4=0,0,IF(SUM(AG$7:AG300)=1,0,IF(AK301=AG$6,IF(AK301=AK302,IF((AK300-AK301)&lt;=(AK303-AK302),1,0),IF(AK301=AK300,IF((AK299-AK300)&gt;(AK302-AK301),1,0),1)),0)))</f>
        <v>0</v>
      </c>
      <c r="AH301" s="12">
        <f>IF(C$4=0,0,IF(SUM(AH$7:AH300)=2,0,IF(AL301=AH$6,IF(AL301=AL302,IF((AL300-AL301)&lt;=(AL303-AL302),2,0),IF(AL301=AL300,IF((AL299-AL300)&gt;(AL302-AL301),2,0),2)),0)))</f>
        <v>0</v>
      </c>
      <c r="AI301" s="12">
        <f>IF(S$4=0,0,IF(SUM(AI$7:AI300)=2,0,IF(AM301=AI$6,IF(AM301=AM302,IF((AM300-AM301)&lt;=(AM303-AM302),2,0),IF(AM301=AM300,IF((AM299-AM300)&gt;(AM302-AM301),2,0),2)),0)))</f>
        <v>0</v>
      </c>
      <c r="AJ301" s="12">
        <f t="shared" si="98"/>
        <v>1</v>
      </c>
      <c r="AK301" s="12">
        <f t="shared" si="99"/>
        <v>1</v>
      </c>
      <c r="AL301" s="12">
        <f t="shared" si="100"/>
        <v>1</v>
      </c>
      <c r="AM301" s="12">
        <f t="shared" si="101"/>
        <v>1</v>
      </c>
    </row>
  </sheetData>
  <sheetProtection sheet="1" objects="1" scenarios="1" selectLockedCells="1"/>
  <mergeCells count="5">
    <mergeCell ref="C1:N1"/>
    <mergeCell ref="C2:N2"/>
    <mergeCell ref="AQ33:BB33"/>
    <mergeCell ref="AQ35:BB35"/>
    <mergeCell ref="AQ37:BB37"/>
  </mergeCells>
  <conditionalFormatting sqref="AT10:AV15 AZ10:BB15">
    <cfRule type="cellIs" dxfId="264" priority="50" stopIfTrue="1" operator="lessThanOrEqual">
      <formula>0</formula>
    </cfRule>
  </conditionalFormatting>
  <conditionalFormatting sqref="AT18:AV22">
    <cfRule type="cellIs" dxfId="263" priority="51" stopIfTrue="1" operator="lessThanOrEqual">
      <formula>0</formula>
    </cfRule>
  </conditionalFormatting>
  <conditionalFormatting sqref="AW18:AZ22">
    <cfRule type="cellIs" dxfId="262" priority="52" stopIfTrue="1" operator="lessThanOrEqual">
      <formula>0</formula>
    </cfRule>
  </conditionalFormatting>
  <conditionalFormatting sqref="K8:K65533">
    <cfRule type="expression" dxfId="261" priority="53" stopIfTrue="1">
      <formula>OR($C8&lt;0,AND($C8=$Y8,$B8=$Y8))</formula>
    </cfRule>
    <cfRule type="expression" dxfId="260" priority="54" stopIfTrue="1">
      <formula>SUM($U8:$X8)&gt;0</formula>
    </cfRule>
    <cfRule type="expression" dxfId="259" priority="55" stopIfTrue="1">
      <formula>$D8=0</formula>
    </cfRule>
  </conditionalFormatting>
  <conditionalFormatting sqref="L8:M65533">
    <cfRule type="expression" dxfId="258" priority="56" stopIfTrue="1">
      <formula>SUM($U8:$X8)&gt;1</formula>
    </cfRule>
  </conditionalFormatting>
  <conditionalFormatting sqref="B8:B65536">
    <cfRule type="expression" dxfId="257" priority="60" stopIfTrue="1">
      <formula>$B8&gt;0</formula>
    </cfRule>
    <cfRule type="cellIs" dxfId="256" priority="61" stopIfTrue="1" operator="equal">
      <formula>0</formula>
    </cfRule>
  </conditionalFormatting>
  <conditionalFormatting sqref="K65535:K65536">
    <cfRule type="expression" dxfId="255" priority="62" stopIfTrue="1">
      <formula>OR($C65535&lt;0,AND($C65535=$Y65535,$B65535=$Y65535))</formula>
    </cfRule>
    <cfRule type="expression" dxfId="254" priority="63" stopIfTrue="1">
      <formula>SUM($U65535:$X65537)&gt;0</formula>
    </cfRule>
    <cfRule type="expression" dxfId="253" priority="64" stopIfTrue="1">
      <formula>$D65535=0</formula>
    </cfRule>
  </conditionalFormatting>
  <conditionalFormatting sqref="K65534">
    <cfRule type="expression" dxfId="252" priority="65" stopIfTrue="1">
      <formula>OR($C65534&lt;0,AND($C65534=$Y65534,$B65534=$Y65534))</formula>
    </cfRule>
    <cfRule type="expression" dxfId="251" priority="66" stopIfTrue="1">
      <formula>SUM($U65534:$X65536)&gt;0</formula>
    </cfRule>
    <cfRule type="expression" dxfId="250" priority="67" stopIfTrue="1">
      <formula>$D65534=0</formula>
    </cfRule>
  </conditionalFormatting>
  <conditionalFormatting sqref="L65535:M65536">
    <cfRule type="expression" dxfId="249" priority="68" stopIfTrue="1">
      <formula>OR($C65535&lt;0,AND($C65535=$Y65535,$B65535=$Y65535))</formula>
    </cfRule>
    <cfRule type="expression" dxfId="248" priority="69" stopIfTrue="1">
      <formula>SUM($U65535:$X65537)&gt;1</formula>
    </cfRule>
  </conditionalFormatting>
  <conditionalFormatting sqref="L65534:M65534">
    <cfRule type="expression" dxfId="247" priority="70" stopIfTrue="1">
      <formula>OR($C65534&lt;0,AND($C65534=$Y65534,$B65534=$Y65534))</formula>
    </cfRule>
    <cfRule type="expression" dxfId="246" priority="71" stopIfTrue="1">
      <formula>SUM($U65534:$X65536)&gt;1</formula>
    </cfRule>
  </conditionalFormatting>
  <conditionalFormatting sqref="N8:P65536">
    <cfRule type="expression" dxfId="245" priority="72" stopIfTrue="1">
      <formula>OR($O8="Plus",$O8="Basis",$O8="Breedte")</formula>
    </cfRule>
  </conditionalFormatting>
  <conditionalFormatting sqref="A8:A272">
    <cfRule type="expression" dxfId="244" priority="47" stopIfTrue="1">
      <formula>OR($C8&lt;-50,AND($C8=$AJ8,$A8=$AJ8))</formula>
    </cfRule>
    <cfRule type="expression" dxfId="243" priority="48" stopIfTrue="1">
      <formula>$A8&gt;0</formula>
    </cfRule>
    <cfRule type="cellIs" dxfId="242" priority="49" stopIfTrue="1" operator="equal">
      <formula>0</formula>
    </cfRule>
  </conditionalFormatting>
  <conditionalFormatting sqref="G8:H65536 C8:C65536">
    <cfRule type="expression" dxfId="241" priority="59" stopIfTrue="1">
      <formula>$B8&gt;0</formula>
    </cfRule>
  </conditionalFormatting>
  <conditionalFormatting sqref="I8:J65536">
    <cfRule type="expression" dxfId="240" priority="58" stopIfTrue="1">
      <formula>$A8&gt;0</formula>
    </cfRule>
  </conditionalFormatting>
  <conditionalFormatting sqref="AR25">
    <cfRule type="cellIs" dxfId="239" priority="45" operator="equal">
      <formula>0</formula>
    </cfRule>
  </conditionalFormatting>
  <conditionalFormatting sqref="AR27">
    <cfRule type="cellIs" dxfId="238" priority="44" operator="equal">
      <formula>0</formula>
    </cfRule>
  </conditionalFormatting>
  <conditionalFormatting sqref="AR29">
    <cfRule type="cellIs" dxfId="237" priority="43" operator="equal">
      <formula>0</formula>
    </cfRule>
  </conditionalFormatting>
  <conditionalFormatting sqref="AQ26">
    <cfRule type="containsErrors" dxfId="236" priority="73">
      <formula>ISERROR(AQ26)</formula>
    </cfRule>
  </conditionalFormatting>
  <conditionalFormatting sqref="AQ28">
    <cfRule type="containsErrors" dxfId="235" priority="42">
      <formula>ISERROR(AQ28)</formula>
    </cfRule>
  </conditionalFormatting>
  <conditionalFormatting sqref="AQ30">
    <cfRule type="containsErrors" dxfId="234" priority="41">
      <formula>ISERROR(AQ30)</formula>
    </cfRule>
  </conditionalFormatting>
  <conditionalFormatting sqref="AR25">
    <cfRule type="cellIs" dxfId="233" priority="40" operator="equal">
      <formula>0</formula>
    </cfRule>
  </conditionalFormatting>
  <conditionalFormatting sqref="AR27">
    <cfRule type="cellIs" dxfId="232" priority="39" operator="equal">
      <formula>0</formula>
    </cfRule>
  </conditionalFormatting>
  <conditionalFormatting sqref="AR29">
    <cfRule type="cellIs" dxfId="231" priority="38" operator="equal">
      <formula>0</formula>
    </cfRule>
  </conditionalFormatting>
  <conditionalFormatting sqref="AQ26">
    <cfRule type="containsErrors" dxfId="230" priority="37">
      <formula>ISERROR(AQ26)</formula>
    </cfRule>
  </conditionalFormatting>
  <conditionalFormatting sqref="AQ28">
    <cfRule type="containsErrors" dxfId="229" priority="36">
      <formula>ISERROR(AQ28)</formula>
    </cfRule>
  </conditionalFormatting>
  <conditionalFormatting sqref="AQ30">
    <cfRule type="containsErrors" dxfId="228" priority="35">
      <formula>ISERROR(AQ30)</formula>
    </cfRule>
  </conditionalFormatting>
  <conditionalFormatting sqref="AR25">
    <cfRule type="cellIs" dxfId="227" priority="34" operator="equal">
      <formula>0</formula>
    </cfRule>
  </conditionalFormatting>
  <conditionalFormatting sqref="AR27">
    <cfRule type="cellIs" dxfId="226" priority="33" operator="equal">
      <formula>0</formula>
    </cfRule>
  </conditionalFormatting>
  <conditionalFormatting sqref="AR29">
    <cfRule type="cellIs" dxfId="225" priority="32" operator="equal">
      <formula>0</formula>
    </cfRule>
  </conditionalFormatting>
  <conditionalFormatting sqref="AQ26">
    <cfRule type="containsErrors" dxfId="224" priority="31">
      <formula>ISERROR(AQ26)</formula>
    </cfRule>
  </conditionalFormatting>
  <conditionalFormatting sqref="AQ28">
    <cfRule type="containsErrors" dxfId="223" priority="30">
      <formula>ISERROR(AQ28)</formula>
    </cfRule>
  </conditionalFormatting>
  <conditionalFormatting sqref="AQ30">
    <cfRule type="containsErrors" dxfId="222" priority="29">
      <formula>ISERROR(AQ30)</formula>
    </cfRule>
  </conditionalFormatting>
  <conditionalFormatting sqref="AR25">
    <cfRule type="cellIs" dxfId="221" priority="28" operator="equal">
      <formula>0</formula>
    </cfRule>
  </conditionalFormatting>
  <conditionalFormatting sqref="AR27">
    <cfRule type="cellIs" dxfId="220" priority="27" operator="equal">
      <formula>0</formula>
    </cfRule>
  </conditionalFormatting>
  <conditionalFormatting sqref="AR29">
    <cfRule type="cellIs" dxfId="219" priority="26" operator="equal">
      <formula>0</formula>
    </cfRule>
  </conditionalFormatting>
  <conditionalFormatting sqref="AQ26">
    <cfRule type="containsErrors" dxfId="218" priority="25">
      <formula>ISERROR(AQ26)</formula>
    </cfRule>
  </conditionalFormatting>
  <conditionalFormatting sqref="AQ28">
    <cfRule type="containsErrors" dxfId="217" priority="24">
      <formula>ISERROR(AQ28)</formula>
    </cfRule>
  </conditionalFormatting>
  <conditionalFormatting sqref="AQ30">
    <cfRule type="containsErrors" dxfId="216" priority="23">
      <formula>ISERROR(AQ30)</formula>
    </cfRule>
  </conditionalFormatting>
  <conditionalFormatting sqref="AR25">
    <cfRule type="cellIs" dxfId="215" priority="22" operator="equal">
      <formula>0</formula>
    </cfRule>
  </conditionalFormatting>
  <conditionalFormatting sqref="AR27">
    <cfRule type="cellIs" dxfId="214" priority="21" operator="equal">
      <formula>0</formula>
    </cfRule>
  </conditionalFormatting>
  <conditionalFormatting sqref="AR29">
    <cfRule type="cellIs" dxfId="213" priority="20" operator="equal">
      <formula>0</formula>
    </cfRule>
  </conditionalFormatting>
  <conditionalFormatting sqref="AQ26">
    <cfRule type="containsErrors" dxfId="212" priority="19">
      <formula>ISERROR(AQ26)</formula>
    </cfRule>
  </conditionalFormatting>
  <conditionalFormatting sqref="AQ28">
    <cfRule type="containsErrors" dxfId="211" priority="18">
      <formula>ISERROR(AQ28)</formula>
    </cfRule>
  </conditionalFormatting>
  <conditionalFormatting sqref="AQ30">
    <cfRule type="containsErrors" dxfId="210" priority="17">
      <formula>ISERROR(AQ30)</formula>
    </cfRule>
  </conditionalFormatting>
  <conditionalFormatting sqref="AR25">
    <cfRule type="cellIs" dxfId="209" priority="16" operator="equal">
      <formula>0</formula>
    </cfRule>
  </conditionalFormatting>
  <conditionalFormatting sqref="AR27">
    <cfRule type="cellIs" dxfId="208" priority="15" operator="equal">
      <formula>0</formula>
    </cfRule>
  </conditionalFormatting>
  <conditionalFormatting sqref="AR29">
    <cfRule type="cellIs" dxfId="207" priority="14" operator="equal">
      <formula>0</formula>
    </cfRule>
  </conditionalFormatting>
  <conditionalFormatting sqref="AQ26">
    <cfRule type="containsErrors" dxfId="206" priority="13">
      <formula>ISERROR(AQ26)</formula>
    </cfRule>
  </conditionalFormatting>
  <conditionalFormatting sqref="AQ28">
    <cfRule type="containsErrors" dxfId="205" priority="12">
      <formula>ISERROR(AQ28)</formula>
    </cfRule>
  </conditionalFormatting>
  <conditionalFormatting sqref="AQ30">
    <cfRule type="containsErrors" dxfId="204" priority="11">
      <formula>ISERROR(AQ30)</formula>
    </cfRule>
  </conditionalFormatting>
  <conditionalFormatting sqref="F8:F292">
    <cfRule type="expression" dxfId="203" priority="57">
      <formula>$D8=0</formula>
    </cfRule>
  </conditionalFormatting>
  <conditionalFormatting sqref="AT10:AV15 AZ10:BB15">
    <cfRule type="cellIs" dxfId="202" priority="10" stopIfTrue="1" operator="lessThanOrEqual">
      <formula>0</formula>
    </cfRule>
  </conditionalFormatting>
  <conditionalFormatting sqref="AT18:AV22 AT26:AV30">
    <cfRule type="cellIs" dxfId="201" priority="9" stopIfTrue="1" operator="lessThanOrEqual">
      <formula>0</formula>
    </cfRule>
  </conditionalFormatting>
  <conditionalFormatting sqref="AY26:BB30 AY18:BB22">
    <cfRule type="cellIs" dxfId="200" priority="8" stopIfTrue="1" operator="lessThanOrEqual">
      <formula>0</formula>
    </cfRule>
  </conditionalFormatting>
  <conditionalFormatting sqref="AR32 AR34 AR36">
    <cfRule type="cellIs" dxfId="199" priority="7" operator="equal">
      <formula>0</formula>
    </cfRule>
  </conditionalFormatting>
  <conditionalFormatting sqref="AQ33 AQ35 AQ37">
    <cfRule type="containsErrors" dxfId="198" priority="6">
      <formula>ISERROR(AQ33)</formula>
    </cfRule>
  </conditionalFormatting>
  <conditionalFormatting sqref="A8:P8 A9:C45 E9:E45 A293:P65536 A46:E292 F9:P292">
    <cfRule type="expression" dxfId="197" priority="46" stopIfTrue="1">
      <formula>OR($C8&lt;0,AND($C8=$Y8,$B8=$Y8))</formula>
    </cfRule>
  </conditionalFormatting>
  <conditionalFormatting sqref="AW15:AY15">
    <cfRule type="cellIs" dxfId="196" priority="5" stopIfTrue="1" operator="lessThanOrEqual">
      <formula>0</formula>
    </cfRule>
  </conditionalFormatting>
  <conditionalFormatting sqref="AW15:AY15">
    <cfRule type="cellIs" dxfId="195" priority="4" stopIfTrue="1" operator="lessThanOrEqual">
      <formula>0</formula>
    </cfRule>
  </conditionalFormatting>
  <conditionalFormatting sqref="D9:D23">
    <cfRule type="expression" dxfId="194" priority="3" stopIfTrue="1">
      <formula>OR($C9&lt;0,AND($C9=$Y9,$B9=$Y9))</formula>
    </cfRule>
  </conditionalFormatting>
  <conditionalFormatting sqref="D24:D43">
    <cfRule type="expression" dxfId="193" priority="2" stopIfTrue="1">
      <formula>OR($C24&lt;-30,AND($C24=$Y24,$B24=$Y24))</formula>
    </cfRule>
  </conditionalFormatting>
  <conditionalFormatting sqref="D44:D45">
    <cfRule type="expression" dxfId="192" priority="1" stopIfTrue="1">
      <formula>OR($C44&lt;0,AND($C44=$Y44,$B44=$Y44))</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26" activePane="bottomRight" state="frozen"/>
      <selection pane="topRight" activeCell="F1" sqref="F1"/>
      <selection pane="bottomLeft" activeCell="A8" sqref="A8"/>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2" t="s">
        <v>66</v>
      </c>
      <c r="D1" s="273"/>
      <c r="E1" s="273"/>
      <c r="F1" s="273"/>
      <c r="G1" s="273"/>
      <c r="H1" s="273"/>
      <c r="I1" s="273"/>
      <c r="J1" s="273"/>
      <c r="K1" s="273"/>
      <c r="L1" s="273"/>
      <c r="M1" s="273"/>
      <c r="N1" s="274"/>
      <c r="O1" s="16"/>
      <c r="P1" s="7"/>
      <c r="Q1" s="57" t="s">
        <v>21</v>
      </c>
    </row>
    <row r="2" spans="1:54" ht="18" customHeight="1" x14ac:dyDescent="0.2">
      <c r="B2" s="8" t="s">
        <v>3</v>
      </c>
      <c r="C2" s="272" t="s">
        <v>37</v>
      </c>
      <c r="D2" s="273"/>
      <c r="E2" s="273"/>
      <c r="F2" s="273"/>
      <c r="G2" s="273"/>
      <c r="H2" s="273"/>
      <c r="I2" s="273"/>
      <c r="J2" s="273"/>
      <c r="K2" s="273"/>
      <c r="L2" s="273"/>
      <c r="M2" s="273"/>
      <c r="N2" s="27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70</v>
      </c>
      <c r="D5" s="13"/>
      <c r="E5" s="13"/>
      <c r="F5" s="13"/>
      <c r="G5" s="16"/>
      <c r="H5" s="7"/>
      <c r="I5" s="41"/>
      <c r="J5" s="42"/>
      <c r="K5" s="7"/>
      <c r="L5" s="6"/>
      <c r="M5" s="7"/>
      <c r="N5" s="7"/>
      <c r="O5" s="16"/>
      <c r="P5" s="7"/>
      <c r="U5" s="12">
        <f>COUNTIF(G:G,"V")</f>
        <v>2</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74</v>
      </c>
    </row>
    <row r="8" spans="1:54" ht="12" customHeight="1" thickTop="1" x14ac:dyDescent="0.15">
      <c r="A8" s="5">
        <f t="shared" ref="A8:A71" si="0">IF(I8="A",25,IF(I8="B",25,IF(I8="C",25,IF(I8="D",15,IF(I8="E",10,0)))))</f>
        <v>0</v>
      </c>
      <c r="B8" s="5">
        <f t="shared" ref="B8:B71" si="1">IF(G8="I",20,IF(G8="II",20,IF(G8="III",20,IF(G8="IV",20,IF(G8="V",20,0)))))</f>
        <v>0</v>
      </c>
      <c r="C8" s="14">
        <f>C5</f>
        <v>70</v>
      </c>
      <c r="F8" s="253">
        <f>VLOOKUP(C8,Blad1!$A:$I,9,0)</f>
        <v>226.66666666666666</v>
      </c>
      <c r="G8" s="65" t="str">
        <f>IF(C8=56,"I",IF(C8=48,"II",IF(C8=42,"III",IF(C8=34,"IV",IF(C8=-10,"V","")))))</f>
        <v/>
      </c>
      <c r="H8" s="4" t="str">
        <f>IF(G8="I",$K8,IF(G8="II",$K8-SUM(H7:H$8),IF(G8="III",$K8-SUM(H7:H$8),IF(G8="IV",$K8-SUM(H7:H$8),IF(G8="V",1-SUM(H7:H$8)," ")))))</f>
        <v xml:space="preserve"> </v>
      </c>
      <c r="I8" s="66" t="str">
        <f>IF(C8=55,"A",IF(C8=45,"B",IF(C8=35,"C",IF(C8=26,"D",IF(C8=-10,"E","")))))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226.66666666666666</v>
      </c>
      <c r="S8" s="12">
        <f t="shared" ref="S8:S71" si="4">C8</f>
        <v>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69</v>
      </c>
      <c r="E9" s="56"/>
      <c r="F9" s="253">
        <f>VLOOKUP(C9,Blad1!$A:$I,9,0)</f>
        <v>225.55555555555554</v>
      </c>
      <c r="G9" s="65" t="str">
        <f t="shared" ref="G9:G72" si="17">IF(C9=56,"I",IF(C9=48,"II",IF(C9=42,"III",IF(C9=34,"IV",IF(C9=-10,"V","")))))</f>
        <v/>
      </c>
      <c r="H9" s="4" t="str">
        <f>IF(G9="I",$K9,IF(G9="II",$K9-SUM(H8:H$8),IF(G9="III",$K9-SUM(H8:H$8),IF(G9="IV",$K9-SUM(H8:H$8),IF(G9="V",1-SUM(H8:H$8)," ")))))</f>
        <v xml:space="preserve"> </v>
      </c>
      <c r="I9" s="66" t="str">
        <f t="shared" ref="I9:I72" si="18">IF(C9=55,"A",IF(C9=45,"B",IF(C9=35,"C",IF(C9=26,"D",IF(C9=-10,"E","")))))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225.55555555555554</v>
      </c>
      <c r="S9" s="12">
        <f t="shared" si="4"/>
        <v>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68</v>
      </c>
      <c r="E10" s="56"/>
      <c r="F10" s="253">
        <f>VLOOKUP(C10,Blad1!$A:$I,9,0)</f>
        <v>225</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225</v>
      </c>
      <c r="S10" s="12">
        <f t="shared" si="4"/>
        <v>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56</v>
      </c>
      <c r="AT10" s="114">
        <f>AU10*AT$14</f>
        <v>0</v>
      </c>
      <c r="AU10" s="115">
        <f>AV10</f>
        <v>0</v>
      </c>
      <c r="AV10" s="118">
        <f>IF($U3=0,0,VLOOKUP("I",$G:$S,5,FALSE))</f>
        <v>0</v>
      </c>
    </row>
    <row r="11" spans="1:54" ht="12" customHeight="1" x14ac:dyDescent="0.15">
      <c r="A11" s="5">
        <f t="shared" si="0"/>
        <v>0</v>
      </c>
      <c r="B11" s="5">
        <f t="shared" si="1"/>
        <v>0</v>
      </c>
      <c r="C11" s="14">
        <f t="shared" si="16"/>
        <v>67</v>
      </c>
      <c r="E11" s="56"/>
      <c r="F11" s="253">
        <f>VLOOKUP(C11,Blad1!$A:$I,9,0)</f>
        <v>224</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224</v>
      </c>
      <c r="S11" s="12">
        <f t="shared" si="4"/>
        <v>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34</v>
      </c>
      <c r="AT11" s="114">
        <f>AU11*AT$14</f>
        <v>0</v>
      </c>
      <c r="AU11" s="115">
        <f>AV11-AV10</f>
        <v>0</v>
      </c>
      <c r="AV11" s="118">
        <f>IF($U4=0,0,VLOOKUP("IV",$G:$S,5,FALSE))</f>
        <v>0</v>
      </c>
    </row>
    <row r="12" spans="1:54" ht="12" customHeight="1" x14ac:dyDescent="0.15">
      <c r="A12" s="5">
        <f t="shared" si="0"/>
        <v>0</v>
      </c>
      <c r="B12" s="5">
        <f t="shared" si="1"/>
        <v>0</v>
      </c>
      <c r="C12" s="14">
        <f t="shared" si="16"/>
        <v>66</v>
      </c>
      <c r="E12" s="56"/>
      <c r="F12" s="253">
        <f>VLOOKUP(C12,Blad1!$A:$I,9,0)</f>
        <v>223</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223</v>
      </c>
      <c r="S12" s="12">
        <f t="shared" si="4"/>
        <v>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-10</v>
      </c>
      <c r="AT12" s="114">
        <f>AU12*AT$14</f>
        <v>0</v>
      </c>
      <c r="AU12" s="115">
        <f>AV12-AV11</f>
        <v>0</v>
      </c>
      <c r="AV12" s="118">
        <f>IF($U5=0,0,VLOOKUP("V",$G:$S,5,FALSE))</f>
        <v>0</v>
      </c>
    </row>
    <row r="13" spans="1:54" ht="12" customHeight="1" x14ac:dyDescent="0.15">
      <c r="A13" s="5">
        <f t="shared" si="0"/>
        <v>0</v>
      </c>
      <c r="B13" s="5">
        <f t="shared" si="1"/>
        <v>0</v>
      </c>
      <c r="C13" s="14">
        <f t="shared" si="16"/>
        <v>65</v>
      </c>
      <c r="E13" s="56"/>
      <c r="F13" s="253">
        <f>VLOOKUP(C13,Blad1!$A:$I,9,0)</f>
        <v>222</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222</v>
      </c>
      <c r="S13" s="12">
        <f t="shared" si="4"/>
        <v>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64</v>
      </c>
      <c r="E14" s="56"/>
      <c r="F14" s="253">
        <f>VLOOKUP(C14,Blad1!$A:$I,9,0)</f>
        <v>221</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221</v>
      </c>
      <c r="S14" s="12">
        <f t="shared" si="4"/>
        <v>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63</v>
      </c>
      <c r="F15" s="253">
        <f>VLOOKUP(C15,Blad1!$A:$I,9,0)</f>
        <v>220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220</v>
      </c>
      <c r="S15" s="12">
        <f t="shared" si="4"/>
        <v>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62</v>
      </c>
      <c r="E16" s="56"/>
      <c r="F16" s="253">
        <f>VLOOKUP(C16,Blad1!$A:$I,9,0)</f>
        <v>219</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219</v>
      </c>
      <c r="S16" s="12">
        <f t="shared" si="4"/>
        <v>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47"/>
      <c r="AY16" s="28" t="s">
        <v>9</v>
      </c>
      <c r="AZ16" s="28"/>
      <c r="BA16" s="28"/>
      <c r="BB16" s="29"/>
    </row>
    <row r="17" spans="1:55" ht="12" customHeight="1" thickTop="1" x14ac:dyDescent="0.15">
      <c r="A17" s="5">
        <f t="shared" si="0"/>
        <v>0</v>
      </c>
      <c r="B17" s="5">
        <f t="shared" si="1"/>
        <v>0</v>
      </c>
      <c r="C17" s="14">
        <f t="shared" si="16"/>
        <v>61</v>
      </c>
      <c r="F17" s="253">
        <f>VLOOKUP(C17,Blad1!$A:$I,9,0)</f>
        <v>218</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218</v>
      </c>
      <c r="S17" s="12">
        <f t="shared" si="4"/>
        <v>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60</v>
      </c>
      <c r="E18" s="56"/>
      <c r="F18" s="253">
        <f>VLOOKUP(C18,Blad1!$A:$I,9,0)</f>
        <v>217</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217</v>
      </c>
      <c r="S18" s="12">
        <f t="shared" si="4"/>
        <v>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59</v>
      </c>
      <c r="F19" s="253">
        <f>VLOOKUP(C19,Blad1!$A:$I,9,0)</f>
        <v>216</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216</v>
      </c>
      <c r="S19" s="12">
        <f t="shared" si="4"/>
        <v>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58</v>
      </c>
      <c r="F20" s="253">
        <f>VLOOKUP(C20,Blad1!$A:$I,9,0)</f>
        <v>215</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215</v>
      </c>
      <c r="S20" s="12">
        <f t="shared" si="4"/>
        <v>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57</v>
      </c>
      <c r="E21" s="56"/>
      <c r="F21" s="253">
        <f>VLOOKUP(C21,Blad1!$A:$I,9,0)</f>
        <v>214</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214</v>
      </c>
      <c r="S21" s="12">
        <f t="shared" si="4"/>
        <v>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20</v>
      </c>
      <c r="C22" s="14">
        <f t="shared" si="16"/>
        <v>56</v>
      </c>
      <c r="E22" s="56"/>
      <c r="F22" s="253">
        <f>VLOOKUP(C22,Blad1!$A:$I,9,0)</f>
        <v>213</v>
      </c>
      <c r="G22" s="65" t="str">
        <f t="shared" si="17"/>
        <v>I</v>
      </c>
      <c r="H22" s="4">
        <f>IF(G22="I",$K22,IF(G22="II",$K22-SUM(H$8:H21),IF(G22="III",$K22-SUM(H$8:H21),IF(G22="IV",$K22-SUM(H$8:H21),IF(G22="V",1-SUM(H$8:H21)," ")))))</f>
        <v>0</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213</v>
      </c>
      <c r="S22" s="12">
        <f t="shared" si="4"/>
        <v>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25</v>
      </c>
      <c r="B23" s="5">
        <f t="shared" si="1"/>
        <v>0</v>
      </c>
      <c r="C23" s="14">
        <f t="shared" si="16"/>
        <v>55</v>
      </c>
      <c r="E23" s="56"/>
      <c r="F23" s="253">
        <f>VLOOKUP(C23,Blad1!$A:$I,9,0)</f>
        <v>212</v>
      </c>
      <c r="G23" s="65" t="str">
        <f t="shared" si="17"/>
        <v/>
      </c>
      <c r="H23" s="4" t="str">
        <f>IF(G23="I",$K23,IF(G23="II",$K23-SUM(H$8:H22),IF(G23="III",$K23-SUM(H$8:H22),IF(G23="IV",$K23-SUM(H$8:H22),IF(G23="V",1-SUM(H$8:H22)," ")))))</f>
        <v xml:space="preserve"> </v>
      </c>
      <c r="I23" s="66" t="str">
        <f t="shared" si="18"/>
        <v>A</v>
      </c>
      <c r="J23" s="43">
        <f>IF(I23="A",$K23,IF(I23="B",$K23-SUM(J$8:J22),IF(I23="C",$K23-SUM(J$8:J22),IF(I23="D",$K23-SUM(J$8:J22),IF(I23="E",1-SUM(J$8:J22)," ")))))</f>
        <v>0</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212</v>
      </c>
      <c r="S23" s="12">
        <f t="shared" si="4"/>
        <v>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54</v>
      </c>
      <c r="F24" s="253">
        <f>VLOOKUP(C24,Blad1!$A:$I,9,0)</f>
        <v>211</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211</v>
      </c>
      <c r="S24" s="12">
        <f t="shared" si="4"/>
        <v>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53</v>
      </c>
      <c r="E25" s="56"/>
      <c r="F25" s="253">
        <f>VLOOKUP(C25,Blad1!$A:$I,9,0)</f>
        <v>210</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210</v>
      </c>
      <c r="S25" s="12">
        <f t="shared" si="4"/>
        <v>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52</v>
      </c>
      <c r="F26" s="253">
        <f>VLOOKUP(C26,Blad1!$A:$I,9,0)</f>
        <v>208</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208</v>
      </c>
      <c r="S26" s="12">
        <f t="shared" si="4"/>
        <v>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51</v>
      </c>
      <c r="F27" s="253">
        <f>VLOOKUP(C27,Blad1!$A:$I,9,0)</f>
        <v>207</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207</v>
      </c>
      <c r="S27" s="12">
        <f t="shared" si="4"/>
        <v>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50</v>
      </c>
      <c r="F28" s="253">
        <f>VLOOKUP(C28,Blad1!$A:$I,9,0)</f>
        <v>206</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206</v>
      </c>
      <c r="S28" s="12">
        <f t="shared" si="4"/>
        <v>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49</v>
      </c>
      <c r="F29" s="253">
        <f>VLOOKUP(C29,Blad1!$A:$I,9,0)</f>
        <v>205</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205</v>
      </c>
      <c r="S29" s="12">
        <f t="shared" si="4"/>
        <v>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20</v>
      </c>
      <c r="C30" s="14">
        <f t="shared" si="16"/>
        <v>48</v>
      </c>
      <c r="E30" s="56"/>
      <c r="F30" s="253">
        <f>VLOOKUP(C30,Blad1!$A:$I,9,0)</f>
        <v>204</v>
      </c>
      <c r="G30" s="65" t="str">
        <f t="shared" si="17"/>
        <v>II</v>
      </c>
      <c r="H30" s="4">
        <f>IF(G30="I",$K30,IF(G30="II",$K30-SUM(H$8:H29),IF(G30="III",$K30-SUM(H$8:H29),IF(G30="IV",$K30-SUM(H$8:H29),IF(G30="V",1-SUM(H$8:H29)," ")))))</f>
        <v>0</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204</v>
      </c>
      <c r="S30" s="12">
        <f t="shared" si="4"/>
        <v>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47</v>
      </c>
      <c r="F31" s="253">
        <f>VLOOKUP(C31,Blad1!$A:$I,9,0)</f>
        <v>203</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203</v>
      </c>
      <c r="S31" s="12">
        <f t="shared" si="4"/>
        <v>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46</v>
      </c>
      <c r="F32" s="253">
        <f>VLOOKUP(C32,Blad1!$A:$I,9,0)</f>
        <v>201</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201</v>
      </c>
      <c r="S32" s="12">
        <f t="shared" si="4"/>
        <v>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25</v>
      </c>
      <c r="B33" s="5">
        <f t="shared" si="1"/>
        <v>0</v>
      </c>
      <c r="C33" s="14">
        <f t="shared" si="16"/>
        <v>45</v>
      </c>
      <c r="F33" s="253">
        <f>VLOOKUP(C33,Blad1!$A:$I,9,0)</f>
        <v>200</v>
      </c>
      <c r="G33" s="65" t="str">
        <f t="shared" si="17"/>
        <v/>
      </c>
      <c r="H33" s="4" t="str">
        <f>IF(G33="I",$K33,IF(G33="II",$K33-SUM(H$8:H32),IF(G33="III",$K33-SUM(H$8:H32),IF(G33="IV",$K33-SUM(H$8:H32),IF(G33="V",1-SUM(H$8:H32)," ")))))</f>
        <v xml:space="preserve"> </v>
      </c>
      <c r="I33" s="66" t="str">
        <f t="shared" si="18"/>
        <v>B</v>
      </c>
      <c r="J33" s="43">
        <f>IF(I33="A",$K33,IF(I33="B",$K33-SUM(J$8:J32),IF(I33="C",$K33-SUM(J$8:J32),IF(I33="D",$K33-SUM(J$8:J32),IF(I33="E",1-SUM(J$8:J32)," ")))))</f>
        <v>0</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200</v>
      </c>
      <c r="S33" s="12">
        <f t="shared" si="4"/>
        <v>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5" t="e">
        <f>VLOOKUP(AQ32,L8:Q275,6,FALSE)</f>
        <v>#N/A</v>
      </c>
      <c r="AR33" s="276"/>
      <c r="AS33" s="276"/>
      <c r="AT33" s="276"/>
      <c r="AU33" s="276"/>
      <c r="AV33" s="276"/>
      <c r="AW33" s="276"/>
      <c r="AX33" s="276"/>
      <c r="AY33" s="276"/>
      <c r="AZ33" s="276"/>
      <c r="BA33" s="276"/>
      <c r="BB33" s="277"/>
    </row>
    <row r="34" spans="1:54" ht="12" customHeight="1" x14ac:dyDescent="0.15">
      <c r="A34" s="5">
        <f t="shared" si="0"/>
        <v>0</v>
      </c>
      <c r="B34" s="5">
        <f t="shared" si="1"/>
        <v>0</v>
      </c>
      <c r="C34" s="14">
        <f t="shared" si="16"/>
        <v>44</v>
      </c>
      <c r="F34" s="253">
        <f>VLOOKUP(C34,Blad1!$A:$I,9,0)</f>
        <v>198.18181818181819</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198.18181818181819</v>
      </c>
      <c r="S34" s="12">
        <f t="shared" si="4"/>
        <v>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43</v>
      </c>
      <c r="F35" s="253">
        <f>VLOOKUP(C35,Blad1!$A:$I,9,0)</f>
        <v>197.27272727272728</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197.27272727272728</v>
      </c>
      <c r="S35" s="12">
        <f t="shared" si="4"/>
        <v>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8" t="e">
        <f>VLOOKUP(AQ34,L8:Q275,6,FALSE)</f>
        <v>#N/A</v>
      </c>
      <c r="AR35" s="279"/>
      <c r="AS35" s="279"/>
      <c r="AT35" s="279"/>
      <c r="AU35" s="279"/>
      <c r="AV35" s="279"/>
      <c r="AW35" s="279"/>
      <c r="AX35" s="279"/>
      <c r="AY35" s="279"/>
      <c r="AZ35" s="279"/>
      <c r="BA35" s="279"/>
      <c r="BB35" s="280"/>
    </row>
    <row r="36" spans="1:54" ht="12" customHeight="1" x14ac:dyDescent="0.15">
      <c r="A36" s="5">
        <f t="shared" si="0"/>
        <v>0</v>
      </c>
      <c r="B36" s="5">
        <f t="shared" si="1"/>
        <v>20</v>
      </c>
      <c r="C36" s="14">
        <f t="shared" si="16"/>
        <v>42</v>
      </c>
      <c r="F36" s="253">
        <f>VLOOKUP(C36,Blad1!$A:$I,9,0)</f>
        <v>196.36363636363637</v>
      </c>
      <c r="G36" s="65" t="str">
        <f t="shared" si="17"/>
        <v>III</v>
      </c>
      <c r="H36" s="4">
        <f>IF(G36="I",$K36,IF(G36="II",$K36-SUM(H$8:H35),IF(G36="III",$K36-SUM(H$8:H35),IF(G36="IV",$K36-SUM(H$8:H35),IF(G36="V",1-SUM(H$8:H35)," ")))))</f>
        <v>0</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196.36363636363637</v>
      </c>
      <c r="S36" s="12">
        <f t="shared" si="4"/>
        <v>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41</v>
      </c>
      <c r="F37" s="253">
        <f>VLOOKUP(C37,Blad1!$A:$I,9,0)</f>
        <v>195</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195</v>
      </c>
      <c r="S37" s="12">
        <f t="shared" si="4"/>
        <v>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9" t="e">
        <f>VLOOKUP(AQ36,L8:T275,6,FALSE)</f>
        <v>#N/A</v>
      </c>
      <c r="AR37" s="270"/>
      <c r="AS37" s="270"/>
      <c r="AT37" s="270"/>
      <c r="AU37" s="270"/>
      <c r="AV37" s="270"/>
      <c r="AW37" s="270"/>
      <c r="AX37" s="270"/>
      <c r="AY37" s="270"/>
      <c r="AZ37" s="270"/>
      <c r="BA37" s="270"/>
      <c r="BB37" s="271"/>
    </row>
    <row r="38" spans="1:54" ht="12" customHeight="1" thickTop="1" x14ac:dyDescent="0.15">
      <c r="A38" s="5">
        <f t="shared" si="0"/>
        <v>0</v>
      </c>
      <c r="B38" s="5">
        <f t="shared" si="1"/>
        <v>0</v>
      </c>
      <c r="C38" s="14">
        <f t="shared" si="16"/>
        <v>40</v>
      </c>
      <c r="F38" s="253">
        <f>VLOOKUP(C38,Blad1!$A:$I,9,0)</f>
        <v>194</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194</v>
      </c>
      <c r="S38" s="12">
        <f t="shared" si="4"/>
        <v>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39</v>
      </c>
      <c r="F39" s="253">
        <f>VLOOKUP(C39,Blad1!$A:$I,9,0)</f>
        <v>193</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193</v>
      </c>
      <c r="S39" s="12">
        <f t="shared" si="4"/>
        <v>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38</v>
      </c>
      <c r="F40" s="253">
        <f>VLOOKUP(C40,Blad1!$A:$I,9,0)</f>
        <v>192</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192</v>
      </c>
      <c r="S40" s="12">
        <f t="shared" si="4"/>
        <v>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37</v>
      </c>
      <c r="F41" s="253">
        <f>VLOOKUP(C41,Blad1!$A:$I,9,0)</f>
        <v>190</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190</v>
      </c>
      <c r="S41" s="12">
        <f t="shared" si="4"/>
        <v>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36</v>
      </c>
      <c r="F42" s="253">
        <f>VLOOKUP(C42,Blad1!$A:$I,9,0)</f>
        <v>189</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189</v>
      </c>
      <c r="S42" s="12">
        <f t="shared" si="4"/>
        <v>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25</v>
      </c>
      <c r="B43" s="5">
        <f t="shared" si="1"/>
        <v>0</v>
      </c>
      <c r="C43" s="14">
        <f t="shared" si="16"/>
        <v>35</v>
      </c>
      <c r="F43" s="253">
        <f>VLOOKUP(C43,Blad1!$A:$I,9,0)</f>
        <v>188</v>
      </c>
      <c r="G43" s="65" t="str">
        <f t="shared" si="17"/>
        <v/>
      </c>
      <c r="I43" s="66" t="str">
        <f t="shared" si="18"/>
        <v>C</v>
      </c>
      <c r="J43" s="43">
        <f>IF(I43="A",$K43,IF(I43="B",$K43-SUM(J$8:J42),IF(I43="C",$K43-SUM(J$8:J42),IF(I43="D",$K43-SUM(J$8:J42),IF(I43="E",1-SUM(J$8:J42)," ")))))</f>
        <v>0</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188</v>
      </c>
      <c r="S43" s="12">
        <f t="shared" si="4"/>
        <v>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20</v>
      </c>
      <c r="C44" s="14">
        <f t="shared" si="16"/>
        <v>34</v>
      </c>
      <c r="F44" s="253">
        <f>VLOOKUP(C44,Blad1!$A:$I,9,0)</f>
        <v>187</v>
      </c>
      <c r="G44" s="65" t="str">
        <f t="shared" si="17"/>
        <v>IV</v>
      </c>
      <c r="H44" s="4">
        <f>IF(G44="I",$K44,IF(G44="II",$K44-SUM(H$8:H43),IF(G44="III",$K44-SUM(H$8:H43),IF(G44="IV",$K44-SUM(H$8:H43),IF(G44="V",1-SUM(H$8:H43)," ")))))</f>
        <v>0</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187</v>
      </c>
      <c r="S44" s="12">
        <f t="shared" si="4"/>
        <v>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33</v>
      </c>
      <c r="F45" s="253">
        <f>VLOOKUP(C45,Blad1!$A:$I,9,0)</f>
        <v>186</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186</v>
      </c>
      <c r="S45" s="12">
        <f t="shared" si="4"/>
        <v>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32</v>
      </c>
      <c r="F46" s="253">
        <f>VLOOKUP(C46,Blad1!$A:$I,9,0)</f>
        <v>185</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185</v>
      </c>
      <c r="S46" s="12">
        <f t="shared" si="4"/>
        <v>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31</v>
      </c>
      <c r="F47" s="253">
        <f>VLOOKUP(C47,Blad1!$A:$I,9,0)</f>
        <v>184</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184</v>
      </c>
      <c r="S47" s="12">
        <f t="shared" si="4"/>
        <v>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30</v>
      </c>
      <c r="F48" s="253">
        <f>VLOOKUP(C48,Blad1!$A:$I,9,0)</f>
        <v>183</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183</v>
      </c>
      <c r="S48" s="12">
        <f t="shared" si="4"/>
        <v>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29</v>
      </c>
      <c r="F49" s="253">
        <f>VLOOKUP(C49,Blad1!$A:$I,9,0)</f>
        <v>182</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182</v>
      </c>
      <c r="S49" s="12">
        <f t="shared" si="4"/>
        <v>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28</v>
      </c>
      <c r="F50" s="253">
        <f>VLOOKUP(C50,Blad1!$A:$I,9,0)</f>
        <v>181</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181</v>
      </c>
      <c r="S50" s="12">
        <f t="shared" si="4"/>
        <v>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27</v>
      </c>
      <c r="F51" s="253">
        <f>VLOOKUP(C51,Blad1!$A:$I,9,0)</f>
        <v>180</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180</v>
      </c>
      <c r="S51" s="12">
        <f t="shared" si="4"/>
        <v>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15</v>
      </c>
      <c r="B52" s="5">
        <f t="shared" si="1"/>
        <v>0</v>
      </c>
      <c r="C52" s="14">
        <f t="shared" si="16"/>
        <v>26</v>
      </c>
      <c r="F52" s="253">
        <f>VLOOKUP(C52,Blad1!$A:$I,9,0)</f>
        <v>179</v>
      </c>
      <c r="G52" s="65" t="str">
        <f t="shared" si="17"/>
        <v/>
      </c>
      <c r="H52" s="4" t="str">
        <f>IF(G52="I",$K52,IF(G52="II",$K52-SUM(H$8:H51),IF(G52="III",$K52-SUM(H$8:H51),IF(G52="IV",$K52-SUM(H$8:H51),IF(G52="V",1-SUM(H$8:H51)," ")))))</f>
        <v xml:space="preserve"> </v>
      </c>
      <c r="I52" s="66" t="str">
        <f t="shared" si="18"/>
        <v>D</v>
      </c>
      <c r="J52" s="43">
        <f>IF(I52="A",$K52,IF(I52="B",$K52-SUM(J$8:J51),IF(I52="C",$K52-SUM(J$8:J51),IF(I52="D",$K52-SUM(J$8:J51),IF(I52="E",1-SUM(J$8:J51)," ")))))</f>
        <v>0</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179</v>
      </c>
      <c r="S52" s="12">
        <f t="shared" si="4"/>
        <v>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v>
      </c>
      <c r="F53" s="253">
        <f>VLOOKUP(C53,Blad1!$A:$I,9,0)</f>
        <v>178</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178</v>
      </c>
      <c r="S53" s="12">
        <f t="shared" si="4"/>
        <v>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24</v>
      </c>
      <c r="F54" s="253">
        <f>VLOOKUP(C54,Blad1!$A:$I,9,0)</f>
        <v>177</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177</v>
      </c>
      <c r="S54" s="12">
        <f t="shared" si="4"/>
        <v>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23</v>
      </c>
      <c r="F55" s="253">
        <f>VLOOKUP(C55,Blad1!$A:$I,9,0)</f>
        <v>175</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175</v>
      </c>
      <c r="S55" s="12">
        <f t="shared" si="4"/>
        <v>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22</v>
      </c>
      <c r="F56" s="253">
        <f>VLOOKUP(C56,Blad1!$A:$I,9,0)</f>
        <v>174</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174</v>
      </c>
      <c r="S56" s="12">
        <f t="shared" si="4"/>
        <v>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21</v>
      </c>
      <c r="F57" s="253">
        <f>VLOOKUP(C57,Blad1!$A:$I,9,0)</f>
        <v>173</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173</v>
      </c>
      <c r="S57" s="12">
        <f t="shared" si="4"/>
        <v>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20</v>
      </c>
      <c r="F58" s="253">
        <f>VLOOKUP(C58,Blad1!$A:$I,9,0)</f>
        <v>172</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172</v>
      </c>
      <c r="S58" s="12">
        <f t="shared" si="4"/>
        <v>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19</v>
      </c>
      <c r="F59" s="253">
        <f>VLOOKUP(C59,Blad1!$A:$I,9,0)</f>
        <v>171</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171</v>
      </c>
      <c r="S59" s="12">
        <f t="shared" si="4"/>
        <v>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18</v>
      </c>
      <c r="F60" s="253">
        <f>VLOOKUP(C60,Blad1!$A:$I,9,0)</f>
        <v>170</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170</v>
      </c>
      <c r="S60" s="12">
        <f t="shared" si="4"/>
        <v>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17</v>
      </c>
      <c r="F61" s="253">
        <f>VLOOKUP(C61,Blad1!$A:$I,9,0)</f>
        <v>169</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169</v>
      </c>
      <c r="S61" s="12">
        <f t="shared" si="4"/>
        <v>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16</v>
      </c>
      <c r="F62" s="253">
        <f>VLOOKUP(C62,Blad1!$A:$I,9,0)</f>
        <v>168</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168</v>
      </c>
      <c r="S62" s="12">
        <f t="shared" si="4"/>
        <v>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15</v>
      </c>
      <c r="F63" s="253">
        <f>VLOOKUP(C63,Blad1!$A:$I,9,0)</f>
        <v>167</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167</v>
      </c>
      <c r="S63" s="12">
        <f t="shared" si="4"/>
        <v>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14</v>
      </c>
      <c r="F64" s="253">
        <f>VLOOKUP(C64,Blad1!$A:$I,9,0)</f>
        <v>166</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166</v>
      </c>
      <c r="S64" s="12">
        <f t="shared" si="4"/>
        <v>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13</v>
      </c>
      <c r="F65" s="253">
        <f>VLOOKUP(C65,Blad1!$A:$I,9,0)</f>
        <v>165</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165</v>
      </c>
      <c r="S65" s="12">
        <f t="shared" si="4"/>
        <v>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12</v>
      </c>
      <c r="F66" s="253">
        <f>VLOOKUP(C66,Blad1!$A:$I,9,0)</f>
        <v>164</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164</v>
      </c>
      <c r="S66" s="12">
        <f t="shared" si="4"/>
        <v>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v>
      </c>
      <c r="F67" s="253">
        <f>VLOOKUP(C67,Blad1!$A:$I,9,0)</f>
        <v>163</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163</v>
      </c>
      <c r="S67" s="12">
        <f t="shared" si="4"/>
        <v>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10</v>
      </c>
      <c r="F68" s="253">
        <f>VLOOKUP(C68,Blad1!$A:$I,9,0)</f>
        <v>162</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162</v>
      </c>
      <c r="S68" s="12">
        <f t="shared" si="4"/>
        <v>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9</v>
      </c>
      <c r="F69" s="253">
        <f>VLOOKUP(C69,Blad1!$A:$I,9,0)</f>
        <v>161</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161</v>
      </c>
      <c r="S69" s="12">
        <f t="shared" si="4"/>
        <v>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8</v>
      </c>
      <c r="F70" s="253">
        <f>VLOOKUP(C70,Blad1!$A:$I,9,0)</f>
        <v>160</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160</v>
      </c>
      <c r="S70" s="12">
        <f t="shared" si="4"/>
        <v>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7</v>
      </c>
      <c r="F71" s="253">
        <f>VLOOKUP(C71,Blad1!$A:$I,9,0)</f>
        <v>159</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159</v>
      </c>
      <c r="S71" s="12">
        <f t="shared" si="4"/>
        <v>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6</v>
      </c>
      <c r="F72" s="253">
        <f>VLOOKUP(C72,Blad1!$A:$I,9,0)</f>
        <v>158</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158</v>
      </c>
      <c r="S72" s="12">
        <f t="shared" ref="S72:S135" si="28">C72</f>
        <v>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5</v>
      </c>
      <c r="F73" s="253">
        <f>VLOOKUP(C73,Blad1!$A:$I,9,0)</f>
        <v>157</v>
      </c>
      <c r="G73" s="65" t="str">
        <f t="shared" ref="G73:G122" si="41">IF(C73=56,"I",IF(C73=48,"II",IF(C73=42,"III",IF(C73=34,"IV",IF(C73=-10,"V","")))))</f>
        <v/>
      </c>
      <c r="H73" s="4" t="str">
        <f>IF(G73="I",$K73,IF(G73="II",$K73-SUM(H$8:H72),IF(G73="III",$K73-SUM(H$8:H72),IF(G73="IV",$K73-SUM(H$8:H72),IF(G73="V",1-SUM(H$8:H72)," ")))))</f>
        <v xml:space="preserve"> </v>
      </c>
      <c r="I73" s="66" t="str">
        <f t="shared" ref="I73:I108" si="42">IF(C73=55,"A",IF(C73=45,"B",IF(C73=35,"C",IF(C73=26,"D",IF(C73=-10,"E","")))))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157</v>
      </c>
      <c r="S73" s="12">
        <f t="shared" si="28"/>
        <v>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4</v>
      </c>
      <c r="F74" s="253">
        <f>VLOOKUP(C74,Blad1!$A:$I,9,0)</f>
        <v>156</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156</v>
      </c>
      <c r="S74" s="12">
        <f t="shared" si="28"/>
        <v>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3</v>
      </c>
      <c r="F75" s="253">
        <f>VLOOKUP(C75,Blad1!$A:$I,9,0)</f>
        <v>155</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155</v>
      </c>
      <c r="S75" s="12">
        <f t="shared" si="28"/>
        <v>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v>
      </c>
      <c r="F76" s="253">
        <f>VLOOKUP(C76,Blad1!$A:$I,9,0)</f>
        <v>154</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154</v>
      </c>
      <c r="S76" s="12">
        <f t="shared" si="28"/>
        <v>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v>
      </c>
      <c r="F77" s="253">
        <f>VLOOKUP(C77,Blad1!$A:$I,9,0)</f>
        <v>153</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153</v>
      </c>
      <c r="S77" s="12">
        <f t="shared" si="28"/>
        <v>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0</v>
      </c>
      <c r="F78" s="253">
        <f>VLOOKUP(C78,Blad1!$A:$I,9,0)</f>
        <v>152</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152</v>
      </c>
      <c r="S78" s="12">
        <f t="shared" si="28"/>
        <v>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v>
      </c>
      <c r="F79" s="253">
        <f>VLOOKUP(C79,Blad1!$A:$I,9,0)</f>
        <v>151</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151</v>
      </c>
      <c r="S79" s="12">
        <f t="shared" si="28"/>
        <v>-1</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v>
      </c>
      <c r="F80" s="253">
        <f>VLOOKUP(C80,Blad1!$A:$I,9,0)</f>
        <v>150</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150</v>
      </c>
      <c r="S80" s="12">
        <f t="shared" si="28"/>
        <v>-2</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-3</v>
      </c>
      <c r="F81" s="253">
        <f>VLOOKUP(C81,Blad1!$A:$I,9,0)</f>
        <v>149</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149</v>
      </c>
      <c r="S81" s="12">
        <f t="shared" si="28"/>
        <v>-3</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-3</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-4</v>
      </c>
      <c r="F82" s="253">
        <f>VLOOKUP(C82,Blad1!$A:$I,9,0)</f>
        <v>148</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148</v>
      </c>
      <c r="S82" s="12">
        <f t="shared" si="28"/>
        <v>-4</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-4</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-5</v>
      </c>
      <c r="F83" s="253">
        <f>VLOOKUP(C83,Blad1!$A:$I,9,0)</f>
        <v>147</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147</v>
      </c>
      <c r="S83" s="12">
        <f t="shared" si="28"/>
        <v>-5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-6</v>
      </c>
      <c r="F84" s="253">
        <f>VLOOKUP(C84,Blad1!$A:$I,9,0)</f>
        <v>146</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146</v>
      </c>
      <c r="S84" s="12">
        <f t="shared" si="28"/>
        <v>-6</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-6</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-7</v>
      </c>
      <c r="F85" s="253">
        <f>VLOOKUP(C85,Blad1!$A:$I,9,0)</f>
        <v>145</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145</v>
      </c>
      <c r="S85" s="12">
        <f t="shared" si="28"/>
        <v>-7</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-7</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-8</v>
      </c>
      <c r="F86" s="253">
        <f>VLOOKUP(C86,Blad1!$A:$I,9,0)</f>
        <v>144</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144</v>
      </c>
      <c r="S86" s="12">
        <f t="shared" si="28"/>
        <v>-8</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v>
      </c>
      <c r="F87" s="253">
        <f>VLOOKUP(C87,Blad1!$A:$I,9,0)</f>
        <v>143</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143</v>
      </c>
      <c r="S87" s="12">
        <f t="shared" si="28"/>
        <v>-9</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10</v>
      </c>
      <c r="B88" s="5">
        <f t="shared" si="25"/>
        <v>20</v>
      </c>
      <c r="C88" s="14">
        <f t="shared" si="40"/>
        <v>-10</v>
      </c>
      <c r="F88" s="253">
        <f>VLOOKUP(C88,Blad1!$A:$I,9,0)</f>
        <v>142</v>
      </c>
      <c r="G88" s="65" t="str">
        <f t="shared" si="41"/>
        <v>V</v>
      </c>
      <c r="H88" s="4">
        <f>IF(G88="I",$K88,IF(G88="II",$K88-SUM(H$8:H87),IF(G88="III",$K88-SUM(H$8:H87),IF(G88="IV",$K88-SUM(H$8:H87),IF(G88="V",1-SUM(H$8:H87)," ")))))</f>
        <v>1</v>
      </c>
      <c r="I88" s="66" t="str">
        <f t="shared" si="42"/>
        <v>E</v>
      </c>
      <c r="J88" s="43">
        <f>IF(I88="A",$K88,IF(I88="B",$K88-SUM(J$8:J87),IF(I88="C",$K88-SUM(J$8:J87),IF(I88="D",$K88-SUM(J$8:J87),IF(I88="E",1-SUM(J$8:J87)," ")))))</f>
        <v>1</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142</v>
      </c>
      <c r="S88" s="12">
        <f t="shared" si="28"/>
        <v>-10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-11</v>
      </c>
      <c r="F89" s="253">
        <f>VLOOKUP(C89,Blad1!$A:$I,9,0)</f>
        <v>141</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141</v>
      </c>
      <c r="S89" s="12">
        <f t="shared" si="28"/>
        <v>-11</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-11</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-12</v>
      </c>
      <c r="F90" s="253">
        <f>VLOOKUP(C90,Blad1!$A:$I,9,0)</f>
        <v>140</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140</v>
      </c>
      <c r="S90" s="12">
        <f t="shared" si="28"/>
        <v>-12</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-12</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-13</v>
      </c>
      <c r="F91" s="253">
        <f>VLOOKUP(C91,Blad1!$A:$I,9,0)</f>
        <v>139</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139</v>
      </c>
      <c r="S91" s="12">
        <f t="shared" si="28"/>
        <v>-13</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-13</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-14</v>
      </c>
      <c r="F92" s="253">
        <f>VLOOKUP(C92,Blad1!$A:$I,9,0)</f>
        <v>138</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138</v>
      </c>
      <c r="S92" s="12">
        <f t="shared" si="28"/>
        <v>-14</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-14</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-15</v>
      </c>
      <c r="F93" s="253">
        <f>VLOOKUP(C93,Blad1!$A:$I,9,0)</f>
        <v>137</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137</v>
      </c>
      <c r="S93" s="12">
        <f t="shared" si="28"/>
        <v>-15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-16</v>
      </c>
      <c r="F94" s="253">
        <f>VLOOKUP(C94,Blad1!$A:$I,9,0)</f>
        <v>136</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136</v>
      </c>
      <c r="S94" s="12">
        <f t="shared" si="28"/>
        <v>-16</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-16</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-17</v>
      </c>
      <c r="F95" s="253">
        <f>VLOOKUP(C95,Blad1!$A:$I,9,0)</f>
        <v>135</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135</v>
      </c>
      <c r="S95" s="12">
        <f t="shared" si="28"/>
        <v>-17</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-17</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-18</v>
      </c>
      <c r="F96" s="253">
        <f>VLOOKUP(C96,Blad1!$A:$I,9,0)</f>
        <v>134</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134</v>
      </c>
      <c r="S96" s="12">
        <f t="shared" si="28"/>
        <v>-18</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-18</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-19</v>
      </c>
      <c r="F97" s="253">
        <f>VLOOKUP(C97,Blad1!$A:$I,9,0)</f>
        <v>133</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133</v>
      </c>
      <c r="S97" s="12">
        <f t="shared" si="28"/>
        <v>-19</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-19</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-20</v>
      </c>
      <c r="F98" s="253">
        <f>VLOOKUP(C98,Blad1!$A:$I,9,0)</f>
        <v>132</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132</v>
      </c>
      <c r="S98" s="12">
        <f t="shared" si="28"/>
        <v>-20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-21</v>
      </c>
      <c r="F99" s="253">
        <f>VLOOKUP(C99,Blad1!$A:$I,9,0)</f>
        <v>131</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131</v>
      </c>
      <c r="S99" s="12">
        <f t="shared" si="28"/>
        <v>-21</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-21</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-22</v>
      </c>
      <c r="F100" s="253">
        <f>VLOOKUP(C100,Blad1!$A:$I,9,0)</f>
        <v>130</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130</v>
      </c>
      <c r="S100" s="12">
        <f t="shared" si="28"/>
        <v>-22</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-22</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-23</v>
      </c>
      <c r="F101" s="253">
        <f>VLOOKUP(C101,Blad1!$A:$I,9,0)</f>
        <v>129</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129</v>
      </c>
      <c r="S101" s="12">
        <f t="shared" si="28"/>
        <v>-23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-24</v>
      </c>
      <c r="F102" s="253">
        <f>VLOOKUP(C102,Blad1!$A:$I,9,0)</f>
        <v>128</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128</v>
      </c>
      <c r="S102" s="12">
        <f t="shared" si="28"/>
        <v>-24</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-24</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-25</v>
      </c>
      <c r="F103" s="253">
        <f>VLOOKUP(C103,Blad1!$A:$I,9,0)</f>
        <v>127</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127</v>
      </c>
      <c r="S103" s="12">
        <f t="shared" si="28"/>
        <v>-25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-26</v>
      </c>
      <c r="F104" s="253">
        <f>VLOOKUP(C104,Blad1!$A:$I,9,0)</f>
        <v>126</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126</v>
      </c>
      <c r="S104" s="12">
        <f t="shared" si="28"/>
        <v>-26</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-26</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-27</v>
      </c>
      <c r="F105" s="253">
        <f>VLOOKUP(C105,Blad1!$A:$I,9,0)</f>
        <v>125</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125</v>
      </c>
      <c r="S105" s="12">
        <f t="shared" si="28"/>
        <v>-27</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-27</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-28</v>
      </c>
      <c r="F106" s="253">
        <f>VLOOKUP(C106,Blad1!$A:$I,9,0)</f>
        <v>124</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124</v>
      </c>
      <c r="S106" s="12">
        <f t="shared" si="28"/>
        <v>-28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-29</v>
      </c>
      <c r="F107" s="253">
        <f>VLOOKUP(C107,Blad1!$A:$I,9,0)</f>
        <v>123</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123</v>
      </c>
      <c r="S107" s="12">
        <f t="shared" si="28"/>
        <v>-29</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-29</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-30</v>
      </c>
      <c r="F108" s="253">
        <f>VLOOKUP(C108,Blad1!$A:$I,9,0)</f>
        <v>122</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122</v>
      </c>
      <c r="S108" s="12">
        <f t="shared" si="28"/>
        <v>-30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-30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-31</v>
      </c>
      <c r="F109" s="253">
        <f>VLOOKUP(C109,Blad1!$A:$I,9,0)</f>
        <v>121</v>
      </c>
      <c r="G109" s="65" t="str">
        <f t="shared" si="41"/>
        <v/>
      </c>
      <c r="H109" s="4" t="str">
        <f>IF(G109="I",$K109,IF(G109="II",$K109-SUM(H$8:H108),IF(G109="III",$K109-SUM(H$8:H108),IF(G109="IV",$K109-SUM(H$8:H108),IF(G109="V",1-SUM(H$8:H108)," ")))))</f>
        <v xml:space="preserve"> </v>
      </c>
      <c r="I109" s="66" t="str">
        <f t="shared" ref="I109:I125" si="45">IF(C109=43,"A",IF(C109=34,"B",IF(C109=24,"C",IF(C109=16,"D",IF(C109=-20,"E","")))))</f>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121</v>
      </c>
      <c r="S109" s="12">
        <f t="shared" si="28"/>
        <v>-31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-32</v>
      </c>
      <c r="F110" s="253">
        <f>VLOOKUP(C110,Blad1!$A:$I,9,0)</f>
        <v>120</v>
      </c>
      <c r="G110" s="65" t="str">
        <f t="shared" si="41"/>
        <v/>
      </c>
      <c r="H110" s="4" t="str">
        <f>IF(G110="I",$K110,IF(G110="II",$K110-SUM(H$8:H109),IF(G110="III",$K110-SUM(H$8:H109),IF(G110="IV",$K110-SUM(H$8:H109),IF(G110="V",1-SUM(H$8:H109)," ")))))</f>
        <v xml:space="preserve"> </v>
      </c>
      <c r="I110" s="66" t="str">
        <f t="shared" si="45"/>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120</v>
      </c>
      <c r="S110" s="12">
        <f t="shared" si="28"/>
        <v>-32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-33</v>
      </c>
      <c r="F111" s="253">
        <f>VLOOKUP(C111,Blad1!$A:$I,9,0)</f>
        <v>119</v>
      </c>
      <c r="G111" s="65" t="str">
        <f t="shared" si="41"/>
        <v/>
      </c>
      <c r="H111" s="4" t="str">
        <f>IF(G111="I",$K111,IF(G111="II",$K111-SUM(H$8:H110),IF(G111="III",$K111-SUM(H$8:H110),IF(G111="IV",$K111-SUM(H$8:H110),IF(G111="V",1-SUM(H$8:H110)," ")))))</f>
        <v xml:space="preserve"> </v>
      </c>
      <c r="I111" s="66" t="str">
        <f t="shared" si="45"/>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119</v>
      </c>
      <c r="S111" s="12">
        <f t="shared" si="28"/>
        <v>-33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-34</v>
      </c>
      <c r="F112" s="253">
        <f>VLOOKUP(C112,Blad1!$A:$I,9,0)</f>
        <v>118</v>
      </c>
      <c r="G112" s="65" t="str">
        <f t="shared" si="41"/>
        <v/>
      </c>
      <c r="H112" s="4" t="str">
        <f>IF(G112="I",$K112,IF(G112="II",$K112-SUM(H$8:H111),IF(G112="III",$K112-SUM(H$8:H111),IF(G112="IV",$K112-SUM(H$8:H111),IF(G112="V",1-SUM(H$8:H111)," ")))))</f>
        <v xml:space="preserve"> </v>
      </c>
      <c r="I112" s="66" t="str">
        <f t="shared" si="45"/>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118</v>
      </c>
      <c r="S112" s="12">
        <f t="shared" si="28"/>
        <v>-34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-35</v>
      </c>
      <c r="F113" s="253">
        <f>VLOOKUP(C113,Blad1!$A:$I,9,0)</f>
        <v>117</v>
      </c>
      <c r="G113" s="65" t="str">
        <f t="shared" si="41"/>
        <v/>
      </c>
      <c r="H113" s="4" t="str">
        <f>IF(G113="I",$K113,IF(G113="II",$K113-SUM(H$8:H112),IF(G113="III",$K113-SUM(H$8:H112),IF(G113="IV",$K113-SUM(H$8:H112),IF(G113="V",1-SUM(H$8:H112)," ")))))</f>
        <v xml:space="preserve"> </v>
      </c>
      <c r="I113" s="66" t="str">
        <f t="shared" si="45"/>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117</v>
      </c>
      <c r="S113" s="12">
        <f t="shared" si="28"/>
        <v>-35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-36</v>
      </c>
      <c r="F114" s="253">
        <f>VLOOKUP(C114,Blad1!$A:$I,9,0)</f>
        <v>116</v>
      </c>
      <c r="G114" s="65" t="str">
        <f t="shared" si="41"/>
        <v/>
      </c>
      <c r="H114" s="4" t="str">
        <f>IF(G114="I",$K114,IF(G114="II",$K114-SUM(H$8:H113),IF(G114="III",$K114-SUM(H$8:H113),IF(G114="IV",$K114-SUM(H$8:H113),IF(G114="V",1-SUM(H$8:H113)," ")))))</f>
        <v xml:space="preserve"> </v>
      </c>
      <c r="I114" s="66" t="str">
        <f t="shared" si="45"/>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116</v>
      </c>
      <c r="S114" s="12">
        <f t="shared" si="28"/>
        <v>-36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-37</v>
      </c>
      <c r="F115" s="253">
        <f>VLOOKUP(C115,Blad1!$A:$I,9,0)</f>
        <v>115</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115</v>
      </c>
      <c r="S115" s="12">
        <f t="shared" si="28"/>
        <v>-37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-38</v>
      </c>
      <c r="F116" s="253">
        <f>VLOOKUP(C116,Blad1!$A:$I,9,0)</f>
        <v>114</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114</v>
      </c>
      <c r="S116" s="12">
        <f t="shared" si="28"/>
        <v>-38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-39</v>
      </c>
      <c r="F117" s="253">
        <f>VLOOKUP(C117,Blad1!$A:$I,9,0)</f>
        <v>113</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113</v>
      </c>
      <c r="S117" s="12">
        <f t="shared" si="28"/>
        <v>-39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-40</v>
      </c>
      <c r="F118" s="253">
        <f>VLOOKUP(C118,Blad1!$A:$I,9,0)</f>
        <v>112</v>
      </c>
      <c r="G118" s="65" t="str">
        <f t="shared" si="41"/>
        <v/>
      </c>
      <c r="H118" s="4" t="str">
        <f>IF(G118="I",$K118,IF(G118="II",$K118-SUM(H$8:H117),IF(G118="III",$K118-SUM(H$8:H117),IF(G118="IV",$K118-SUM(H$8:H117),IF(G118="V",1-SUM(H$8:H117)," ")))))</f>
        <v xml:space="preserve"> </v>
      </c>
      <c r="I118" s="66" t="str">
        <f t="shared" si="45"/>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112</v>
      </c>
      <c r="S118" s="12">
        <f t="shared" si="28"/>
        <v>-40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-40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-41</v>
      </c>
      <c r="F119" s="253">
        <f>VLOOKUP(C119,Blad1!$A:$I,9,0)</f>
        <v>111</v>
      </c>
      <c r="G119" s="65" t="str">
        <f t="shared" si="41"/>
        <v/>
      </c>
      <c r="H119" s="4" t="str">
        <f>IF(G119="I",$K119,IF(G119="II",$K119-SUM(H$8:H118),IF(G119="III",$K119-SUM(H$8:H118),IF(G119="IV",$K119-SUM(H$8:H118),IF(G119="V",1-SUM(H$8:H118)," ")))))</f>
        <v xml:space="preserve"> </v>
      </c>
      <c r="I119" s="66" t="str">
        <f t="shared" si="45"/>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111</v>
      </c>
      <c r="S119" s="12">
        <f t="shared" si="28"/>
        <v>-41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-42</v>
      </c>
      <c r="F120" s="253">
        <f>VLOOKUP(C120,Blad1!$A:$I,9,0)</f>
        <v>110</v>
      </c>
      <c r="G120" s="65" t="str">
        <f t="shared" si="41"/>
        <v/>
      </c>
      <c r="H120" s="4" t="str">
        <f>IF(G120="I",$K120,IF(G120="II",$K120-SUM(H$8:H119),IF(G120="III",$K120-SUM(H$8:H119),IF(G120="IV",$K120-SUM(H$8:H119),IF(G120="V",1-SUM(H$8:H119)," ")))))</f>
        <v xml:space="preserve"> </v>
      </c>
      <c r="I120" s="66"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110</v>
      </c>
      <c r="S120" s="12">
        <f t="shared" si="28"/>
        <v>-42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-43</v>
      </c>
      <c r="F121" s="253">
        <f>VLOOKUP(C121,Blad1!$A:$I,9,0)</f>
        <v>110</v>
      </c>
      <c r="G121" s="65" t="str">
        <f t="shared" si="41"/>
        <v/>
      </c>
      <c r="H121" s="4" t="str">
        <f>IF(G121="I",$K121,IF(G121="II",$K121-SUM(H$8:H120),IF(G121="III",$K121-SUM(H$8:H120),IF(G121="IV",$K121-SUM(H$8:H120),IF(G121="V",1-SUM(H$8:H120)," ")))))</f>
        <v xml:space="preserve"> </v>
      </c>
      <c r="I121" s="66"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110</v>
      </c>
      <c r="S121" s="12">
        <f t="shared" si="28"/>
        <v>-43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-44</v>
      </c>
      <c r="F122" s="253">
        <f>VLOOKUP(C122,Blad1!$A:$I,9,0)</f>
        <v>110</v>
      </c>
      <c r="G122" s="65" t="str">
        <f t="shared" si="41"/>
        <v/>
      </c>
      <c r="H122" s="4" t="str">
        <f>IF(G122="I",$K122,IF(G122="II",$K122-SUM(H$8:H121),IF(G122="III",$K122-SUM(H$8:H121),IF(G122="IV",$K122-SUM(H$8:H121),IF(G122="V",1-SUM(H$8:H121)," ")))))</f>
        <v xml:space="preserve"> </v>
      </c>
      <c r="I122" s="66"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110</v>
      </c>
      <c r="S122" s="12">
        <f t="shared" si="28"/>
        <v>-44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-45</v>
      </c>
      <c r="F123" s="253">
        <f>VLOOKUP(C123,Blad1!$A:$I,9,0)</f>
        <v>110</v>
      </c>
      <c r="G123" s="65" t="str">
        <f t="shared" ref="G123" si="46">IF(C123=45,"I",IF(C123=38,"II",IF(C123=31,"III",IF(C123=21,"IV",IF(C123=-20,"V","")))))</f>
        <v/>
      </c>
      <c r="H123" s="4" t="str">
        <f>IF(G123="I",$K123,IF(G123="II",$K123-SUM(H$8:H122),IF(G123="III",$K123-SUM(H$8:H122),IF(G123="IV",$K123-SUM(H$8:H122),IF(G123="V",1-SUM(H$8:H122)," ")))))</f>
        <v xml:space="preserve"> </v>
      </c>
      <c r="I123" s="66" t="str">
        <f t="shared" si="45"/>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110</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-46</v>
      </c>
      <c r="F124" s="253">
        <f>VLOOKUP(C124,Blad1!$A:$I,9,0)</f>
        <v>110</v>
      </c>
      <c r="G124" s="65" t="str">
        <f t="shared" ref="G124:G125" si="47">IF(C124=45,"I",IF(C124=38,"II",IF(C124=31,"III",IF(C124=-21,"IV",IF(C124=-20,"V","")))))</f>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110</v>
      </c>
      <c r="S124" s="12">
        <f t="shared" si="28"/>
        <v>-46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-47</v>
      </c>
      <c r="F125" s="253">
        <f>VLOOKUP(C125,Blad1!$A:$I,9,0)</f>
        <v>110</v>
      </c>
      <c r="G125" s="65" t="str">
        <f t="shared" si="47"/>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110</v>
      </c>
      <c r="S125" s="12">
        <f t="shared" si="28"/>
        <v>-47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-48</v>
      </c>
      <c r="F126" s="253">
        <f>VLOOKUP(C126,Blad1!$A:$I,9,0)</f>
        <v>110</v>
      </c>
      <c r="G126" s="65" t="str">
        <f t="shared" ref="G126:G160" si="48">IF(C126=12,"I",IF(C126=2,"II",IF(C126=-6,"III",IF(C126=-16,"IV",IF(C126=-50,"V","")))))</f>
        <v/>
      </c>
      <c r="H126" s="4" t="str">
        <f>IF(G126="I",$K126,IF(G126="II",$K126-SUM(H$8:H125),IF(G126="III",$K126-SUM(H$8:H125),IF(G126="IV",$K126-SUM(H$8:H125),IF(G126="V",1-SUM(H$8:H125)," ")))))</f>
        <v xml:space="preserve"> </v>
      </c>
      <c r="I126" s="66" t="str">
        <f t="shared" ref="I126:I189" si="49">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110</v>
      </c>
      <c r="S126" s="12">
        <f t="shared" si="28"/>
        <v>-48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-49</v>
      </c>
      <c r="F127" s="253">
        <f>VLOOKUP(C127,Blad1!$A:$I,9,0)</f>
        <v>110</v>
      </c>
      <c r="G127" s="65" t="str">
        <f t="shared" si="48"/>
        <v/>
      </c>
      <c r="H127" s="4" t="str">
        <f>IF(G127="I",$K127,IF(G127="II",$K127-SUM(H$8:H126),IF(G127="III",$K127-SUM(H$8:H126),IF(G127="IV",$K127-SUM(H$8:H126),IF(G127="V",1-SUM(H$8:H126)," ")))))</f>
        <v xml:space="preserve"> </v>
      </c>
      <c r="I127" s="66" t="str">
        <f t="shared" si="49"/>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110</v>
      </c>
      <c r="S127" s="12">
        <f t="shared" si="28"/>
        <v>-49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20</v>
      </c>
      <c r="C128" s="14">
        <f t="shared" si="40"/>
        <v>-50</v>
      </c>
      <c r="F128" s="253">
        <f>VLOOKUP(C128,Blad1!$A:$I,9,0)</f>
        <v>110</v>
      </c>
      <c r="G128" s="65" t="str">
        <f t="shared" si="48"/>
        <v>V</v>
      </c>
      <c r="H128" s="4">
        <f>IF(G128="I",$K128,IF(G128="II",$K128-SUM(H$8:H127),IF(G128="III",$K128-SUM(H$8:H127),IF(G128="IV",$K128-SUM(H$8:H127),IF(G128="V",1-SUM(H$8:H127)," ")))))</f>
        <v>0</v>
      </c>
      <c r="I128" s="66" t="str">
        <f t="shared" si="49"/>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110</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-51</v>
      </c>
      <c r="F129" s="253">
        <f>VLOOKUP(C129,Blad1!$A:$I,9,0)</f>
        <v>110</v>
      </c>
      <c r="G129" s="65" t="str">
        <f t="shared" si="48"/>
        <v/>
      </c>
      <c r="H129" s="4" t="str">
        <f>IF(G129="I",$K129,IF(G129="II",$K129-SUM(H$8:H128),IF(G129="III",$K129-SUM(H$8:H128),IF(G129="IV",$K129-SUM(H$8:H128),IF(G129="V",1-SUM(H$8:H128)," ")))))</f>
        <v xml:space="preserve"> </v>
      </c>
      <c r="I129" s="66" t="str">
        <f t="shared" si="49"/>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110</v>
      </c>
      <c r="S129" s="12">
        <f t="shared" si="28"/>
        <v>-51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-51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-52</v>
      </c>
      <c r="F130" s="253">
        <f>VLOOKUP(C130,Blad1!$A:$I,9,0)</f>
        <v>110</v>
      </c>
      <c r="G130" s="65" t="str">
        <f t="shared" si="48"/>
        <v/>
      </c>
      <c r="H130" s="4" t="str">
        <f>IF(G130="I",$K130,IF(G130="II",$K130-SUM(H$8:H129),IF(G130="III",$K130-SUM(H$8:H129),IF(G130="IV",$K130-SUM(H$8:H129),IF(G130="V",1-SUM(H$8:H129)," ")))))</f>
        <v xml:space="preserve"> </v>
      </c>
      <c r="I130" s="66" t="str">
        <f t="shared" si="49"/>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110</v>
      </c>
      <c r="S130" s="12">
        <f t="shared" si="28"/>
        <v>-52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-52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-53</v>
      </c>
      <c r="F131" s="253">
        <f>VLOOKUP(C131,Blad1!$A:$I,9,0)</f>
        <v>110</v>
      </c>
      <c r="G131" s="65" t="str">
        <f t="shared" si="48"/>
        <v/>
      </c>
      <c r="H131" s="4" t="str">
        <f>IF(G131="I",$K131,IF(G131="II",$K131-SUM(H$8:H130),IF(G131="III",$K131-SUM(H$8:H130),IF(G131="IV",$K131-SUM(H$8:H130),IF(G131="V",1-SUM(H$8:H130)," ")))))</f>
        <v xml:space="preserve"> </v>
      </c>
      <c r="I131" s="66" t="str">
        <f t="shared" si="49"/>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110</v>
      </c>
      <c r="S131" s="12">
        <f t="shared" si="28"/>
        <v>-53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-53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-54</v>
      </c>
      <c r="F132" s="253">
        <f>VLOOKUP(C132,Blad1!$A:$I,9,0)</f>
        <v>110</v>
      </c>
      <c r="G132" s="65" t="str">
        <f t="shared" si="48"/>
        <v/>
      </c>
      <c r="H132" s="4" t="str">
        <f>IF(G132="I",$K132,IF(G132="II",$K132-SUM(H$8:H131),IF(G132="III",$K132-SUM(H$8:H131),IF(G132="IV",$K132-SUM(H$8:H131),IF(G132="V",1-SUM(H$8:H131)," ")))))</f>
        <v xml:space="preserve"> </v>
      </c>
      <c r="I132" s="66" t="str">
        <f t="shared" si="49"/>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110</v>
      </c>
      <c r="S132" s="12">
        <f t="shared" si="28"/>
        <v>-54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-54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-55</v>
      </c>
      <c r="F133" s="253">
        <f>VLOOKUP(C133,Blad1!$A:$I,9,0)</f>
        <v>110</v>
      </c>
      <c r="G133" s="65" t="str">
        <f t="shared" si="48"/>
        <v/>
      </c>
      <c r="H133" s="4" t="str">
        <f>IF(G133="I",$K133,IF(G133="II",$K133-SUM(H$8:H132),IF(G133="III",$K133-SUM(H$8:H132),IF(G133="IV",$K133-SUM(H$8:H132),IF(G133="V",1-SUM(H$8:H132)," ")))))</f>
        <v xml:space="preserve"> </v>
      </c>
      <c r="I133" s="66" t="str">
        <f t="shared" si="49"/>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110</v>
      </c>
      <c r="S133" s="12">
        <f t="shared" si="28"/>
        <v>-55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-56</v>
      </c>
      <c r="F134" s="253">
        <f>VLOOKUP(C134,Blad1!$A:$I,9,0)</f>
        <v>110</v>
      </c>
      <c r="G134" s="65" t="str">
        <f t="shared" si="48"/>
        <v/>
      </c>
      <c r="H134" s="4" t="str">
        <f>IF(G134="I",$K134,IF(G134="II",$K134-SUM(H$8:H133),IF(G134="III",$K134-SUM(H$8:H133),IF(G134="IV",$K134-SUM(H$8:H133),IF(G134="V",1-SUM(H$8:H133)," ")))))</f>
        <v xml:space="preserve"> </v>
      </c>
      <c r="I134" s="66" t="str">
        <f t="shared" si="49"/>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110</v>
      </c>
      <c r="S134" s="12">
        <f t="shared" si="28"/>
        <v>-56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-57</v>
      </c>
      <c r="F135" s="253">
        <f>VLOOKUP(C135,Blad1!$A:$I,9,0)</f>
        <v>110</v>
      </c>
      <c r="G135" s="65" t="str">
        <f t="shared" si="48"/>
        <v/>
      </c>
      <c r="H135" s="4" t="str">
        <f>IF(G135="I",$K135,IF(G135="II",$K135-SUM(H$8:H134),IF(G135="III",$K135-SUM(H$8:H134),IF(G135="IV",$K135-SUM(H$8:H134),IF(G135="V",1-SUM(H$8:H134)," ")))))</f>
        <v xml:space="preserve"> </v>
      </c>
      <c r="I135" s="66" t="str">
        <f t="shared" si="49"/>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110</v>
      </c>
      <c r="S135" s="12">
        <f t="shared" si="28"/>
        <v>-57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50">IF(I136="A",25,IF(I136="B",25,IF(I136="C",25,IF(I136="D",15,IF(I136="E",10,0)))))</f>
        <v>0</v>
      </c>
      <c r="B136" s="5">
        <f t="shared" ref="B136:B199" si="51">IF(G136="I",20,IF(G136="II",20,IF(G136="III",20,IF(G136="IV",20,IF(G136="V",20,0)))))</f>
        <v>0</v>
      </c>
      <c r="C136" s="14">
        <f t="shared" si="40"/>
        <v>-58</v>
      </c>
      <c r="F136" s="253">
        <f>VLOOKUP(C136,Blad1!$A:$I,9,0)</f>
        <v>110</v>
      </c>
      <c r="G136" s="65" t="str">
        <f t="shared" si="48"/>
        <v/>
      </c>
      <c r="H136" s="4" t="str">
        <f>IF(G136="I",$K136,IF(G136="II",$K136-SUM(H$8:H135),IF(G136="III",$K136-SUM(H$8:H135),IF(G136="IV",$K136-SUM(H$8:H135),IF(G136="V",1-SUM(H$8:H135)," ")))))</f>
        <v xml:space="preserve"> </v>
      </c>
      <c r="I136" s="66" t="str">
        <f t="shared" si="49"/>
        <v/>
      </c>
      <c r="J136" s="43" t="str">
        <f>IF(I136="A",$K136,IF(I136="B",$K136-SUM(J$8:J135),IF(I136="C",$K136-SUM(J$8:J135),IF(I136="D",$K136-SUM(J$8:J135),IF(I136="E",1-SUM(J$8:J135)," ")))))</f>
        <v xml:space="preserve"> </v>
      </c>
      <c r="K136" s="1">
        <f>IF(C$4=0,0,(SUM(D$8:D136)/C$4))</f>
        <v>0</v>
      </c>
      <c r="L136" s="9" t="str">
        <f t="shared" ref="L136:L199" si="52">IF(U136=2,"Plus",IF(W136=2,"Basis",IF(X136=2,"Breedte"," ")))</f>
        <v xml:space="preserve"> </v>
      </c>
      <c r="M136" s="2" t="str">
        <f>IF(U136=2,K136,IF(W136=2,K136-SUM(M$8:M135),IF(X136=2,K136-SUM(M$8:M135),IF(X135=2,1-SUM(M$8:M135)," "))))</f>
        <v xml:space="preserve"> </v>
      </c>
      <c r="N136" s="1" t="str">
        <f t="shared" ref="N136:N199" si="53">IF(OR(O136="Plus",O136="Basis",O136="Breedte"),K136," ")</f>
        <v xml:space="preserve"> </v>
      </c>
      <c r="P136" s="3" t="str">
        <f>IF(O136="Plus",$K136,IF(O136="Basis",$K136-SUM(P$8:P135),IF(O136="Breedte",$K136-SUM(P$8:P135),IF(O135="Breedte",1-SUM(P$8:P135)," "))))</f>
        <v xml:space="preserve"> </v>
      </c>
      <c r="Q136" s="57" t="str">
        <f t="shared" si="44"/>
        <v/>
      </c>
      <c r="R136" s="93">
        <f t="shared" si="43"/>
        <v>110</v>
      </c>
      <c r="S136" s="12">
        <f t="shared" ref="S136:S199" si="54">C136</f>
        <v>-58</v>
      </c>
      <c r="T136" s="18">
        <f t="shared" ref="T136:T199" si="55">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6">IF(D136=0,1,ABS(K136-0.2))</f>
        <v>1</v>
      </c>
      <c r="Z136" s="12">
        <f t="shared" ref="Z136:Z199" si="57">IF(D136=0,1,ABS(K136-0.5))</f>
        <v>1</v>
      </c>
      <c r="AA136" s="12">
        <f t="shared" ref="AA136:AA199" si="58">IF(D136=0,1,ABS(K136-0.8))</f>
        <v>1</v>
      </c>
      <c r="AB136" s="12">
        <f t="shared" ref="AB136:AB199" si="59">IF(D136=0,1,ABS(K136-1))</f>
        <v>1</v>
      </c>
      <c r="AD136" s="12">
        <f t="shared" ref="AD136:AD199" si="60">S136</f>
        <v>-58</v>
      </c>
      <c r="AE136" s="18">
        <f t="shared" ref="AE136:AE199" si="61">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2">IF(AE136=0,1,ABS(AH136-0.25))</f>
        <v>1</v>
      </c>
      <c r="AK136" s="12">
        <f t="shared" ref="AK136:AK199" si="63">IF(T136=0,1,ABS(W136-0.5))</f>
        <v>1</v>
      </c>
      <c r="AL136" s="12">
        <f t="shared" ref="AL136:AL199" si="64">IF(T136=0,1,ABS(W136-0.75))</f>
        <v>1</v>
      </c>
      <c r="AM136" s="12">
        <f t="shared" ref="AM136:AM199" si="65">IF(T136=0,1,ABS(W136-0.9))</f>
        <v>1</v>
      </c>
    </row>
    <row r="137" spans="1:39" ht="12" customHeight="1" x14ac:dyDescent="0.15">
      <c r="A137" s="5">
        <f t="shared" si="50"/>
        <v>0</v>
      </c>
      <c r="B137" s="5">
        <f t="shared" si="51"/>
        <v>0</v>
      </c>
      <c r="C137" s="14">
        <f t="shared" ref="C137:C200" si="66">C136-1</f>
        <v>-59</v>
      </c>
      <c r="F137" s="253">
        <f>VLOOKUP(C137,Blad1!$A:$I,9,0)</f>
        <v>110</v>
      </c>
      <c r="G137" s="65" t="str">
        <f t="shared" si="48"/>
        <v/>
      </c>
      <c r="H137" s="4" t="str">
        <f>IF(G137="I",$K137,IF(G137="II",$K137-SUM(H$8:H136),IF(G137="III",$K137-SUM(H$8:H136),IF(G137="IV",$K137-SUM(H$8:H136),IF(G137="V",1-SUM(H$8:H136)," ")))))</f>
        <v xml:space="preserve"> </v>
      </c>
      <c r="I137" s="66" t="str">
        <f t="shared" si="49"/>
        <v/>
      </c>
      <c r="J137" s="43" t="str">
        <f>IF(I137="A",$K137,IF(I137="B",$K137-SUM(J$8:J136),IF(I137="C",$K137-SUM(J$8:J136),IF(I137="D",$K137-SUM(J$8:J136),IF(I137="E",1-SUM(J$8:J136)," ")))))</f>
        <v xml:space="preserve"> </v>
      </c>
      <c r="K137" s="1">
        <f>IF(C$4=0,0,(SUM(D$8:D137)/C$4))</f>
        <v>0</v>
      </c>
      <c r="L137" s="9" t="str">
        <f t="shared" si="52"/>
        <v xml:space="preserve"> </v>
      </c>
      <c r="M137" s="2" t="str">
        <f>IF(U137=2,K137,IF(W137=2,K137-SUM(M$8:M136),IF(X137=2,K137-SUM(M$8:M136),IF(X136=2,1-SUM(M$8:M136)," "))))</f>
        <v xml:space="preserve"> </v>
      </c>
      <c r="N137" s="1" t="str">
        <f t="shared" si="53"/>
        <v xml:space="preserve"> </v>
      </c>
      <c r="P137" s="3" t="str">
        <f>IF(O137="Plus",$K137,IF(O137="Basis",$K137-SUM(P$8:P136),IF(O137="Breedte",$K137-SUM(P$8:P136),IF(O136="Breedte",1-SUM(P$8:P136)," "))))</f>
        <v xml:space="preserve"> </v>
      </c>
      <c r="Q137" s="57" t="str">
        <f t="shared" si="44"/>
        <v/>
      </c>
      <c r="R137" s="93">
        <f t="shared" ref="R137:R200" si="67">F137</f>
        <v>110</v>
      </c>
      <c r="S137" s="12">
        <f t="shared" si="54"/>
        <v>-59</v>
      </c>
      <c r="T137" s="18">
        <f t="shared" si="55"/>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6"/>
        <v>1</v>
      </c>
      <c r="Z137" s="12">
        <f t="shared" si="57"/>
        <v>1</v>
      </c>
      <c r="AA137" s="12">
        <f t="shared" si="58"/>
        <v>1</v>
      </c>
      <c r="AB137" s="12">
        <f t="shared" si="59"/>
        <v>1</v>
      </c>
      <c r="AD137" s="12">
        <f t="shared" si="60"/>
        <v>-59</v>
      </c>
      <c r="AE137" s="18">
        <f t="shared" si="61"/>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2"/>
        <v>1</v>
      </c>
      <c r="AK137" s="12">
        <f t="shared" si="63"/>
        <v>1</v>
      </c>
      <c r="AL137" s="12">
        <f t="shared" si="64"/>
        <v>1</v>
      </c>
      <c r="AM137" s="12">
        <f t="shared" si="65"/>
        <v>1</v>
      </c>
    </row>
    <row r="138" spans="1:39" ht="12" customHeight="1" x14ac:dyDescent="0.15">
      <c r="A138" s="5">
        <f t="shared" si="50"/>
        <v>0</v>
      </c>
      <c r="B138" s="5">
        <f t="shared" si="51"/>
        <v>0</v>
      </c>
      <c r="C138" s="14">
        <f t="shared" si="66"/>
        <v>-60</v>
      </c>
      <c r="F138" s="253">
        <f>VLOOKUP(C138,Blad1!$A:$I,9,0)</f>
        <v>110</v>
      </c>
      <c r="G138" s="65" t="str">
        <f t="shared" si="48"/>
        <v/>
      </c>
      <c r="H138" s="4" t="str">
        <f>IF(G138="I",$K138,IF(G138="II",$K138-SUM(H$8:H137),IF(G138="III",$K138-SUM(H$8:H137),IF(G138="IV",$K138-SUM(H$8:H137),IF(G138="V",1-SUM(H$8:H137)," ")))))</f>
        <v xml:space="preserve"> </v>
      </c>
      <c r="I138" s="66" t="str">
        <f t="shared" si="49"/>
        <v/>
      </c>
      <c r="J138" s="43" t="str">
        <f>IF(I138="A",$K138,IF(I138="B",$K138-SUM(J$8:J137),IF(I138="C",$K138-SUM(J$8:J137),IF(I138="D",$K138-SUM(J$8:J137),IF(I138="E",1-SUM(J$8:J137)," ")))))</f>
        <v xml:space="preserve"> </v>
      </c>
      <c r="K138" s="1">
        <f>IF(C$4=0,0,(SUM(D$8:D138)/C$4))</f>
        <v>0</v>
      </c>
      <c r="L138" s="9" t="str">
        <f t="shared" si="52"/>
        <v xml:space="preserve"> </v>
      </c>
      <c r="M138" s="2" t="str">
        <f>IF(U138=2,K138,IF(W138=2,K138-SUM(M$8:M137),IF(X138=2,K138-SUM(M$8:M137),IF(X137=2,1-SUM(M$8:M137)," "))))</f>
        <v xml:space="preserve"> </v>
      </c>
      <c r="N138" s="1" t="str">
        <f t="shared" si="53"/>
        <v xml:space="preserve"> </v>
      </c>
      <c r="P138" s="3" t="str">
        <f>IF(O138="Plus",$K138,IF(O138="Basis",$K138-SUM(P$8:P137),IF(O138="Breedte",$K138-SUM(P$8:P137),IF(O137="Breedte",1-SUM(P$8:P137)," "))))</f>
        <v xml:space="preserve"> </v>
      </c>
      <c r="Q138" s="57" t="str">
        <f t="shared" ref="Q138:Q200" si="68">IF(L137="plus",IF(E138=0,"",CONCATENATE(E138,", ")),IF(L137="basis",IF(E138=0,"",CONCATENATE(E138,", ")),CONCATENATE(Q137,IF(E138=0,"",CONCATENATE(E138,", ")))))</f>
        <v/>
      </c>
      <c r="R138" s="93">
        <f t="shared" si="67"/>
        <v>110</v>
      </c>
      <c r="S138" s="12">
        <f t="shared" si="54"/>
        <v>-60</v>
      </c>
      <c r="T138" s="18">
        <f t="shared" si="55"/>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6"/>
        <v>1</v>
      </c>
      <c r="Z138" s="12">
        <f t="shared" si="57"/>
        <v>1</v>
      </c>
      <c r="AA138" s="12">
        <f t="shared" si="58"/>
        <v>1</v>
      </c>
      <c r="AB138" s="12">
        <f t="shared" si="59"/>
        <v>1</v>
      </c>
      <c r="AD138" s="12">
        <f t="shared" si="60"/>
        <v>-60</v>
      </c>
      <c r="AE138" s="18">
        <f t="shared" si="61"/>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2"/>
        <v>1</v>
      </c>
      <c r="AK138" s="12">
        <f t="shared" si="63"/>
        <v>1</v>
      </c>
      <c r="AL138" s="12">
        <f t="shared" si="64"/>
        <v>1</v>
      </c>
      <c r="AM138" s="12">
        <f t="shared" si="65"/>
        <v>1</v>
      </c>
    </row>
    <row r="139" spans="1:39" ht="12" customHeight="1" x14ac:dyDescent="0.15">
      <c r="A139" s="5">
        <f t="shared" si="50"/>
        <v>0</v>
      </c>
      <c r="B139" s="5">
        <f t="shared" si="51"/>
        <v>0</v>
      </c>
      <c r="C139" s="14">
        <f t="shared" si="66"/>
        <v>-61</v>
      </c>
      <c r="F139" s="253">
        <f>VLOOKUP(C139,Blad1!$A:$I,9,0)</f>
        <v>110</v>
      </c>
      <c r="G139" s="65" t="str">
        <f t="shared" si="48"/>
        <v/>
      </c>
      <c r="H139" s="4" t="str">
        <f>IF(G139="I",$K139,IF(G139="II",$K139-SUM(H$8:H138),IF(G139="III",$K139-SUM(H$8:H138),IF(G139="IV",$K139-SUM(H$8:H138),IF(G139="V",1-SUM(H$8:H138)," ")))))</f>
        <v xml:space="preserve"> </v>
      </c>
      <c r="I139" s="66" t="str">
        <f t="shared" si="49"/>
        <v/>
      </c>
      <c r="J139" s="43" t="str">
        <f>IF(I139="A",$K139,IF(I139="B",$K139-SUM(J$8:J138),IF(I139="C",$K139-SUM(J$8:J138),IF(I139="D",$K139-SUM(J$8:J138),IF(I139="E",1-SUM(J$8:J138)," ")))))</f>
        <v xml:space="preserve"> </v>
      </c>
      <c r="K139" s="1">
        <f>IF(C$4=0,0,(SUM(D$8:D139)/C$4))</f>
        <v>0</v>
      </c>
      <c r="L139" s="9" t="str">
        <f t="shared" si="52"/>
        <v xml:space="preserve"> </v>
      </c>
      <c r="M139" s="2" t="str">
        <f>IF(U139=2,K139,IF(W139=2,K139-SUM(M$8:M138),IF(X139=2,K139-SUM(M$8:M138),IF(X138=2,1-SUM(M$8:M138)," "))))</f>
        <v xml:space="preserve"> </v>
      </c>
      <c r="N139" s="1" t="str">
        <f t="shared" si="53"/>
        <v xml:space="preserve"> </v>
      </c>
      <c r="P139" s="3" t="str">
        <f>IF(O139="Plus",$K139,IF(O139="Basis",$K139-SUM(P$8:P138),IF(O139="Breedte",$K139-SUM(P$8:P138),IF(O138="Breedte",1-SUM(P$8:P138)," "))))</f>
        <v xml:space="preserve"> </v>
      </c>
      <c r="Q139" s="57" t="str">
        <f t="shared" si="68"/>
        <v/>
      </c>
      <c r="R139" s="93">
        <f t="shared" si="67"/>
        <v>110</v>
      </c>
      <c r="S139" s="12">
        <f t="shared" si="54"/>
        <v>-61</v>
      </c>
      <c r="T139" s="18">
        <f t="shared" si="55"/>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6"/>
        <v>1</v>
      </c>
      <c r="Z139" s="12">
        <f t="shared" si="57"/>
        <v>1</v>
      </c>
      <c r="AA139" s="12">
        <f t="shared" si="58"/>
        <v>1</v>
      </c>
      <c r="AB139" s="12">
        <f t="shared" si="59"/>
        <v>1</v>
      </c>
      <c r="AD139" s="12">
        <f t="shared" si="60"/>
        <v>-61</v>
      </c>
      <c r="AE139" s="18">
        <f t="shared" si="61"/>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2"/>
        <v>1</v>
      </c>
      <c r="AK139" s="12">
        <f t="shared" si="63"/>
        <v>1</v>
      </c>
      <c r="AL139" s="12">
        <f t="shared" si="64"/>
        <v>1</v>
      </c>
      <c r="AM139" s="12">
        <f t="shared" si="65"/>
        <v>1</v>
      </c>
    </row>
    <row r="140" spans="1:39" ht="12" customHeight="1" x14ac:dyDescent="0.15">
      <c r="A140" s="5">
        <f t="shared" si="50"/>
        <v>0</v>
      </c>
      <c r="B140" s="5">
        <f t="shared" si="51"/>
        <v>0</v>
      </c>
      <c r="C140" s="14">
        <f t="shared" si="66"/>
        <v>-62</v>
      </c>
      <c r="F140" s="253">
        <f>VLOOKUP(C140,Blad1!$A:$I,9,0)</f>
        <v>110</v>
      </c>
      <c r="G140" s="65" t="str">
        <f t="shared" si="48"/>
        <v/>
      </c>
      <c r="H140" s="4" t="str">
        <f>IF(G140="I",$K140,IF(G140="II",$K140-SUM(H$8:H139),IF(G140="III",$K140-SUM(H$8:H139),IF(G140="IV",$K140-SUM(H$8:H139),IF(G140="V",1-SUM(H$8:H139)," ")))))</f>
        <v xml:space="preserve"> </v>
      </c>
      <c r="I140" s="66" t="str">
        <f t="shared" si="49"/>
        <v/>
      </c>
      <c r="J140" s="43" t="str">
        <f>IF(I140="A",$K140,IF(I140="B",$K140-SUM(J$8:J139),IF(I140="C",$K140-SUM(J$8:J139),IF(I140="D",$K140-SUM(J$8:J139),IF(I140="E",1-SUM(J$8:J139)," ")))))</f>
        <v xml:space="preserve"> </v>
      </c>
      <c r="K140" s="1">
        <f>IF(C$4=0,0,(SUM(D$8:D140)/C$4))</f>
        <v>0</v>
      </c>
      <c r="L140" s="9" t="str">
        <f t="shared" si="52"/>
        <v xml:space="preserve"> </v>
      </c>
      <c r="M140" s="2" t="str">
        <f>IF(U140=2,K140,IF(W140=2,K140-SUM(M$8:M139),IF(X140=2,K140-SUM(M$8:M139),IF(X139=2,1-SUM(M$8:M139)," "))))</f>
        <v xml:space="preserve"> </v>
      </c>
      <c r="N140" s="1" t="str">
        <f t="shared" si="53"/>
        <v xml:space="preserve"> </v>
      </c>
      <c r="P140" s="3" t="str">
        <f>IF(O140="Plus",$K140,IF(O140="Basis",$K140-SUM(P$8:P139),IF(O140="Breedte",$K140-SUM(P$8:P139),IF(O139="Breedte",1-SUM(P$8:P139)," "))))</f>
        <v xml:space="preserve"> </v>
      </c>
      <c r="Q140" s="57" t="str">
        <f t="shared" si="68"/>
        <v/>
      </c>
      <c r="R140" s="93">
        <f t="shared" si="67"/>
        <v>110</v>
      </c>
      <c r="S140" s="12">
        <f t="shared" si="54"/>
        <v>-62</v>
      </c>
      <c r="T140" s="18">
        <f t="shared" si="55"/>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6"/>
        <v>1</v>
      </c>
      <c r="Z140" s="12">
        <f t="shared" si="57"/>
        <v>1</v>
      </c>
      <c r="AA140" s="12">
        <f t="shared" si="58"/>
        <v>1</v>
      </c>
      <c r="AB140" s="12">
        <f t="shared" si="59"/>
        <v>1</v>
      </c>
      <c r="AD140" s="12">
        <f t="shared" si="60"/>
        <v>-62</v>
      </c>
      <c r="AE140" s="18">
        <f t="shared" si="61"/>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2"/>
        <v>1</v>
      </c>
      <c r="AK140" s="12">
        <f t="shared" si="63"/>
        <v>1</v>
      </c>
      <c r="AL140" s="12">
        <f t="shared" si="64"/>
        <v>1</v>
      </c>
      <c r="AM140" s="12">
        <f t="shared" si="65"/>
        <v>1</v>
      </c>
    </row>
    <row r="141" spans="1:39" ht="12" customHeight="1" x14ac:dyDescent="0.15">
      <c r="A141" s="5">
        <f t="shared" si="50"/>
        <v>0</v>
      </c>
      <c r="B141" s="5">
        <f t="shared" si="51"/>
        <v>0</v>
      </c>
      <c r="C141" s="14">
        <f t="shared" si="66"/>
        <v>-63</v>
      </c>
      <c r="F141" s="253">
        <f>VLOOKUP(C141,Blad1!$A:$I,9,0)</f>
        <v>110</v>
      </c>
      <c r="G141" s="65" t="str">
        <f t="shared" si="48"/>
        <v/>
      </c>
      <c r="H141" s="4" t="str">
        <f>IF(G141="I",$K141,IF(G141="II",$K141-SUM(H$8:H140),IF(G141="III",$K141-SUM(H$8:H140),IF(G141="IV",$K141-SUM(H$8:H140),IF(G141="V",1-SUM(H$8:H140)," ")))))</f>
        <v xml:space="preserve"> </v>
      </c>
      <c r="I141" s="66" t="str">
        <f t="shared" si="49"/>
        <v/>
      </c>
      <c r="J141" s="43" t="str">
        <f>IF(I141="A",$K141,IF(I141="B",$K141-SUM(J$8:J140),IF(I141="C",$K141-SUM(J$8:J140),IF(I141="D",$K141-SUM(J$8:J140),IF(I141="E",1-SUM(J$8:J140)," ")))))</f>
        <v xml:space="preserve"> </v>
      </c>
      <c r="K141" s="1">
        <f>IF(C$4=0,0,(SUM(D$8:D141)/C$4))</f>
        <v>0</v>
      </c>
      <c r="L141" s="9" t="str">
        <f t="shared" si="52"/>
        <v xml:space="preserve"> </v>
      </c>
      <c r="M141" s="2" t="str">
        <f>IF(U141=2,K141,IF(W141=2,K141-SUM(M$8:M140),IF(X141=2,K141-SUM(M$8:M140),IF(X140=2,1-SUM(M$8:M140)," "))))</f>
        <v xml:space="preserve"> </v>
      </c>
      <c r="N141" s="1" t="str">
        <f t="shared" si="53"/>
        <v xml:space="preserve"> </v>
      </c>
      <c r="P141" s="3" t="str">
        <f>IF(O141="Plus",$K141,IF(O141="Basis",$K141-SUM(P$8:P140),IF(O141="Breedte",$K141-SUM(P$8:P140),IF(O140="Breedte",1-SUM(P$8:P140)," "))))</f>
        <v xml:space="preserve"> </v>
      </c>
      <c r="Q141" s="57" t="str">
        <f t="shared" si="68"/>
        <v/>
      </c>
      <c r="R141" s="93">
        <f t="shared" si="67"/>
        <v>110</v>
      </c>
      <c r="S141" s="12">
        <f t="shared" si="54"/>
        <v>-63</v>
      </c>
      <c r="T141" s="18">
        <f t="shared" si="55"/>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6"/>
        <v>1</v>
      </c>
      <c r="Z141" s="12">
        <f t="shared" si="57"/>
        <v>1</v>
      </c>
      <c r="AA141" s="12">
        <f t="shared" si="58"/>
        <v>1</v>
      </c>
      <c r="AB141" s="12">
        <f t="shared" si="59"/>
        <v>1</v>
      </c>
      <c r="AD141" s="12">
        <f t="shared" si="60"/>
        <v>-63</v>
      </c>
      <c r="AE141" s="18">
        <f t="shared" si="61"/>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2"/>
        <v>1</v>
      </c>
      <c r="AK141" s="12">
        <f t="shared" si="63"/>
        <v>1</v>
      </c>
      <c r="AL141" s="12">
        <f t="shared" si="64"/>
        <v>1</v>
      </c>
      <c r="AM141" s="12">
        <f t="shared" si="65"/>
        <v>1</v>
      </c>
    </row>
    <row r="142" spans="1:39" ht="12" customHeight="1" x14ac:dyDescent="0.15">
      <c r="A142" s="5">
        <f t="shared" si="50"/>
        <v>0</v>
      </c>
      <c r="B142" s="5">
        <f t="shared" si="51"/>
        <v>0</v>
      </c>
      <c r="C142" s="14">
        <f t="shared" si="66"/>
        <v>-64</v>
      </c>
      <c r="F142" s="253">
        <f>VLOOKUP(C142,Blad1!$A:$I,9,0)</f>
        <v>110</v>
      </c>
      <c r="G142" s="65" t="str">
        <f t="shared" si="48"/>
        <v/>
      </c>
      <c r="H142" s="4" t="str">
        <f>IF(G142="I",$K142,IF(G142="II",$K142-SUM(H$8:H141),IF(G142="III",$K142-SUM(H$8:H141),IF(G142="IV",$K142-SUM(H$8:H141),IF(G142="V",1-SUM(H$8:H141)," ")))))</f>
        <v xml:space="preserve"> </v>
      </c>
      <c r="I142" s="66" t="str">
        <f t="shared" si="49"/>
        <v/>
      </c>
      <c r="J142" s="43" t="str">
        <f>IF(I142="A",$K142,IF(I142="B",$K142-SUM(J$8:J141),IF(I142="C",$K142-SUM(J$8:J141),IF(I142="D",$K142-SUM(J$8:J141),IF(I142="E",1-SUM(J$8:J141)," ")))))</f>
        <v xml:space="preserve"> </v>
      </c>
      <c r="K142" s="1">
        <f>IF(C$4=0,0,(SUM(D$8:D142)/C$4))</f>
        <v>0</v>
      </c>
      <c r="L142" s="9" t="str">
        <f t="shared" si="52"/>
        <v xml:space="preserve"> </v>
      </c>
      <c r="M142" s="2" t="str">
        <f>IF(U142=2,K142,IF(W142=2,K142-SUM(M$8:M141),IF(X142=2,K142-SUM(M$8:M141),IF(X141=2,1-SUM(M$8:M141)," "))))</f>
        <v xml:space="preserve"> </v>
      </c>
      <c r="N142" s="1" t="str">
        <f t="shared" si="53"/>
        <v xml:space="preserve"> </v>
      </c>
      <c r="P142" s="3" t="str">
        <f>IF(O142="Plus",$K142,IF(O142="Basis",$K142-SUM(P$8:P141),IF(O142="Breedte",$K142-SUM(P$8:P141),IF(O141="Breedte",1-SUM(P$8:P141)," "))))</f>
        <v xml:space="preserve"> </v>
      </c>
      <c r="Q142" s="57" t="str">
        <f t="shared" si="68"/>
        <v/>
      </c>
      <c r="R142" s="93">
        <f t="shared" si="67"/>
        <v>110</v>
      </c>
      <c r="S142" s="12">
        <f t="shared" si="54"/>
        <v>-64</v>
      </c>
      <c r="T142" s="18">
        <f t="shared" si="55"/>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6"/>
        <v>1</v>
      </c>
      <c r="Z142" s="12">
        <f t="shared" si="57"/>
        <v>1</v>
      </c>
      <c r="AA142" s="12">
        <f t="shared" si="58"/>
        <v>1</v>
      </c>
      <c r="AB142" s="12">
        <f t="shared" si="59"/>
        <v>1</v>
      </c>
      <c r="AD142" s="12">
        <f t="shared" si="60"/>
        <v>-64</v>
      </c>
      <c r="AE142" s="18">
        <f t="shared" si="61"/>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2"/>
        <v>1</v>
      </c>
      <c r="AK142" s="12">
        <f t="shared" si="63"/>
        <v>1</v>
      </c>
      <c r="AL142" s="12">
        <f t="shared" si="64"/>
        <v>1</v>
      </c>
      <c r="AM142" s="12">
        <f t="shared" si="65"/>
        <v>1</v>
      </c>
    </row>
    <row r="143" spans="1:39" ht="12" customHeight="1" x14ac:dyDescent="0.15">
      <c r="A143" s="5">
        <f t="shared" si="50"/>
        <v>0</v>
      </c>
      <c r="B143" s="5">
        <f t="shared" si="51"/>
        <v>0</v>
      </c>
      <c r="C143" s="14">
        <f t="shared" si="66"/>
        <v>-65</v>
      </c>
      <c r="F143" s="253">
        <f>VLOOKUP(C143,Blad1!$A:$I,9,0)</f>
        <v>110</v>
      </c>
      <c r="G143" s="65" t="str">
        <f t="shared" si="48"/>
        <v/>
      </c>
      <c r="H143" s="4" t="str">
        <f>IF(G143="I",$K143,IF(G143="II",$K143-SUM(H$8:H142),IF(G143="III",$K143-SUM(H$8:H142),IF(G143="IV",$K143-SUM(H$8:H142),IF(G143="V",1-SUM(H$8:H142)," ")))))</f>
        <v xml:space="preserve"> </v>
      </c>
      <c r="I143" s="66" t="str">
        <f t="shared" si="49"/>
        <v/>
      </c>
      <c r="J143" s="43" t="str">
        <f>IF(I143="A",$K143,IF(I143="B",$K143-SUM(J$8:J142),IF(I143="C",$K143-SUM(J$8:J142),IF(I143="D",$K143-SUM(J$8:J142),IF(I143="E",1-SUM(J$8:J142)," ")))))</f>
        <v xml:space="preserve"> </v>
      </c>
      <c r="K143" s="1">
        <f>IF(C$4=0,0,(SUM(D$8:D143)/C$4))</f>
        <v>0</v>
      </c>
      <c r="L143" s="9" t="str">
        <f t="shared" si="52"/>
        <v xml:space="preserve"> </v>
      </c>
      <c r="M143" s="2" t="str">
        <f>IF(U143=2,K143,IF(W143=2,K143-SUM(M$8:M142),IF(X143=2,K143-SUM(M$8:M142),IF(X142=2,1-SUM(M$8:M142)," "))))</f>
        <v xml:space="preserve"> </v>
      </c>
      <c r="N143" s="1" t="str">
        <f t="shared" si="53"/>
        <v xml:space="preserve"> </v>
      </c>
      <c r="P143" s="3" t="str">
        <f>IF(O143="Plus",$K143,IF(O143="Basis",$K143-SUM(P$8:P142),IF(O143="Breedte",$K143-SUM(P$8:P142),IF(O142="Breedte",1-SUM(P$8:P142)," "))))</f>
        <v xml:space="preserve"> </v>
      </c>
      <c r="Q143" s="57" t="str">
        <f t="shared" si="68"/>
        <v/>
      </c>
      <c r="R143" s="93">
        <f t="shared" si="67"/>
        <v>110</v>
      </c>
      <c r="S143" s="12">
        <f t="shared" si="54"/>
        <v>-65</v>
      </c>
      <c r="T143" s="18">
        <f t="shared" si="55"/>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6"/>
        <v>1</v>
      </c>
      <c r="Z143" s="12">
        <f t="shared" si="57"/>
        <v>1</v>
      </c>
      <c r="AA143" s="12">
        <f t="shared" si="58"/>
        <v>1</v>
      </c>
      <c r="AB143" s="12">
        <f t="shared" si="59"/>
        <v>1</v>
      </c>
      <c r="AD143" s="12">
        <f t="shared" si="60"/>
        <v>-65</v>
      </c>
      <c r="AE143" s="18">
        <f t="shared" si="61"/>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2"/>
        <v>1</v>
      </c>
      <c r="AK143" s="12">
        <f t="shared" si="63"/>
        <v>1</v>
      </c>
      <c r="AL143" s="12">
        <f t="shared" si="64"/>
        <v>1</v>
      </c>
      <c r="AM143" s="12">
        <f t="shared" si="65"/>
        <v>1</v>
      </c>
    </row>
    <row r="144" spans="1:39" ht="12" customHeight="1" x14ac:dyDescent="0.15">
      <c r="A144" s="5">
        <f t="shared" si="50"/>
        <v>0</v>
      </c>
      <c r="B144" s="5">
        <f t="shared" si="51"/>
        <v>0</v>
      </c>
      <c r="C144" s="14">
        <f t="shared" si="66"/>
        <v>-66</v>
      </c>
      <c r="F144" s="253">
        <f>VLOOKUP(C144,Blad1!$A:$I,9,0)</f>
        <v>110</v>
      </c>
      <c r="G144" s="65" t="str">
        <f t="shared" si="48"/>
        <v/>
      </c>
      <c r="H144" s="4" t="str">
        <f>IF(G144="I",$K144,IF(G144="II",$K144-SUM(H$8:H143),IF(G144="III",$K144-SUM(H$8:H143),IF(G144="IV",$K144-SUM(H$8:H143),IF(G144="V",1-SUM(H$8:H143)," ")))))</f>
        <v xml:space="preserve"> </v>
      </c>
      <c r="I144" s="66" t="str">
        <f t="shared" si="49"/>
        <v/>
      </c>
      <c r="J144" s="43" t="str">
        <f>IF(I144="A",$K144,IF(I144="B",$K144-SUM(J$8:J143),IF(I144="C",$K144-SUM(J$8:J143),IF(I144="D",$K144-SUM(J$8:J143),IF(I144="E",1-SUM(J$8:J143)," ")))))</f>
        <v xml:space="preserve"> </v>
      </c>
      <c r="K144" s="1">
        <f>IF(C$4=0,0,(SUM(D$8:D144)/C$4))</f>
        <v>0</v>
      </c>
      <c r="L144" s="9" t="str">
        <f t="shared" si="52"/>
        <v xml:space="preserve"> </v>
      </c>
      <c r="M144" s="2" t="str">
        <f>IF(U144=2,K144,IF(W144=2,K144-SUM(M$8:M143),IF(X144=2,K144-SUM(M$8:M143),IF(X143=2,1-SUM(M$8:M143)," "))))</f>
        <v xml:space="preserve"> </v>
      </c>
      <c r="N144" s="1" t="str">
        <f t="shared" si="53"/>
        <v xml:space="preserve"> </v>
      </c>
      <c r="P144" s="3" t="str">
        <f>IF(O144="Plus",$K144,IF(O144="Basis",$K144-SUM(P$8:P143),IF(O144="Breedte",$K144-SUM(P$8:P143),IF(O143="Breedte",1-SUM(P$8:P143)," "))))</f>
        <v xml:space="preserve"> </v>
      </c>
      <c r="Q144" s="57" t="str">
        <f t="shared" si="68"/>
        <v/>
      </c>
      <c r="R144" s="93">
        <f t="shared" si="67"/>
        <v>110</v>
      </c>
      <c r="S144" s="12">
        <f t="shared" si="54"/>
        <v>-66</v>
      </c>
      <c r="T144" s="18">
        <f t="shared" si="55"/>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6"/>
        <v>1</v>
      </c>
      <c r="Z144" s="12">
        <f t="shared" si="57"/>
        <v>1</v>
      </c>
      <c r="AA144" s="12">
        <f t="shared" si="58"/>
        <v>1</v>
      </c>
      <c r="AB144" s="12">
        <f t="shared" si="59"/>
        <v>1</v>
      </c>
      <c r="AD144" s="12">
        <f t="shared" si="60"/>
        <v>-66</v>
      </c>
      <c r="AE144" s="18">
        <f t="shared" si="61"/>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2"/>
        <v>1</v>
      </c>
      <c r="AK144" s="12">
        <f t="shared" si="63"/>
        <v>1</v>
      </c>
      <c r="AL144" s="12">
        <f t="shared" si="64"/>
        <v>1</v>
      </c>
      <c r="AM144" s="12">
        <f t="shared" si="65"/>
        <v>1</v>
      </c>
    </row>
    <row r="145" spans="1:39" ht="12" customHeight="1" x14ac:dyDescent="0.15">
      <c r="A145" s="5">
        <f t="shared" si="50"/>
        <v>0</v>
      </c>
      <c r="B145" s="5">
        <f t="shared" si="51"/>
        <v>0</v>
      </c>
      <c r="C145" s="14">
        <f t="shared" si="66"/>
        <v>-67</v>
      </c>
      <c r="F145" s="253">
        <f>VLOOKUP(C145,Blad1!$A:$I,9,0)</f>
        <v>110</v>
      </c>
      <c r="G145" s="65" t="str">
        <f t="shared" si="48"/>
        <v/>
      </c>
      <c r="H145" s="4" t="str">
        <f>IF(G145="I",$K145,IF(G145="II",$K145-SUM(H$8:H144),IF(G145="III",$K145-SUM(H$8:H144),IF(G145="IV",$K145-SUM(H$8:H144),IF(G145="V",1-SUM(H$8:H144)," ")))))</f>
        <v xml:space="preserve"> </v>
      </c>
      <c r="I145" s="66" t="str">
        <f t="shared" si="49"/>
        <v/>
      </c>
      <c r="J145" s="43" t="str">
        <f>IF(I145="A",$K145,IF(I145="B",$K145-SUM(J$8:J144),IF(I145="C",$K145-SUM(J$8:J144),IF(I145="D",$K145-SUM(J$8:J144),IF(I145="E",1-SUM(J$8:J144)," ")))))</f>
        <v xml:space="preserve"> </v>
      </c>
      <c r="K145" s="1">
        <f>IF(C$4=0,0,(SUM(D$8:D145)/C$4))</f>
        <v>0</v>
      </c>
      <c r="L145" s="9" t="str">
        <f t="shared" si="52"/>
        <v xml:space="preserve"> </v>
      </c>
      <c r="M145" s="2" t="str">
        <f>IF(U145=2,K145,IF(W145=2,K145-SUM(M$8:M144),IF(X145=2,K145-SUM(M$8:M144),IF(X144=2,1-SUM(M$8:M144)," "))))</f>
        <v xml:space="preserve"> </v>
      </c>
      <c r="N145" s="1" t="str">
        <f t="shared" si="53"/>
        <v xml:space="preserve"> </v>
      </c>
      <c r="P145" s="3" t="str">
        <f>IF(O145="Plus",$K145,IF(O145="Basis",$K145-SUM(P$8:P144),IF(O145="Breedte",$K145-SUM(P$8:P144),IF(O144="Breedte",1-SUM(P$8:P144)," "))))</f>
        <v xml:space="preserve"> </v>
      </c>
      <c r="Q145" s="57" t="str">
        <f t="shared" si="68"/>
        <v/>
      </c>
      <c r="R145" s="93">
        <f t="shared" si="67"/>
        <v>110</v>
      </c>
      <c r="S145" s="12">
        <f t="shared" si="54"/>
        <v>-67</v>
      </c>
      <c r="T145" s="18">
        <f t="shared" si="55"/>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6"/>
        <v>1</v>
      </c>
      <c r="Z145" s="12">
        <f t="shared" si="57"/>
        <v>1</v>
      </c>
      <c r="AA145" s="12">
        <f t="shared" si="58"/>
        <v>1</v>
      </c>
      <c r="AB145" s="12">
        <f t="shared" si="59"/>
        <v>1</v>
      </c>
      <c r="AD145" s="12">
        <f t="shared" si="60"/>
        <v>-67</v>
      </c>
      <c r="AE145" s="18">
        <f t="shared" si="61"/>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2"/>
        <v>1</v>
      </c>
      <c r="AK145" s="12">
        <f t="shared" si="63"/>
        <v>1</v>
      </c>
      <c r="AL145" s="12">
        <f t="shared" si="64"/>
        <v>1</v>
      </c>
      <c r="AM145" s="12">
        <f t="shared" si="65"/>
        <v>1</v>
      </c>
    </row>
    <row r="146" spans="1:39" ht="12" customHeight="1" x14ac:dyDescent="0.15">
      <c r="A146" s="5">
        <f t="shared" si="50"/>
        <v>0</v>
      </c>
      <c r="B146" s="5">
        <f t="shared" si="51"/>
        <v>0</v>
      </c>
      <c r="C146" s="14">
        <f t="shared" si="66"/>
        <v>-68</v>
      </c>
      <c r="F146" s="253">
        <f>VLOOKUP(C146,Blad1!$A:$I,9,0)</f>
        <v>110</v>
      </c>
      <c r="G146" s="65" t="str">
        <f t="shared" si="48"/>
        <v/>
      </c>
      <c r="H146" s="4" t="str">
        <f>IF(G146="I",$K146,IF(G146="II",$K146-SUM(H$8:H145),IF(G146="III",$K146-SUM(H$8:H145),IF(G146="IV",$K146-SUM(H$8:H145),IF(G146="V",1-SUM(H$8:H145)," ")))))</f>
        <v xml:space="preserve"> </v>
      </c>
      <c r="I146" s="66" t="str">
        <f t="shared" si="49"/>
        <v/>
      </c>
      <c r="J146" s="43" t="str">
        <f>IF(I146="A",$K146,IF(I146="B",$K146-SUM(J$8:J145),IF(I146="C",$K146-SUM(J$8:J145),IF(I146="D",$K146-SUM(J$8:J145),IF(I146="E",1-SUM(J$8:J145)," ")))))</f>
        <v xml:space="preserve"> </v>
      </c>
      <c r="K146" s="1">
        <f>IF(C$4=0,0,(SUM(D$8:D146)/C$4))</f>
        <v>0</v>
      </c>
      <c r="L146" s="9" t="str">
        <f t="shared" si="52"/>
        <v xml:space="preserve"> </v>
      </c>
      <c r="M146" s="2" t="str">
        <f>IF(U146=2,K146,IF(W146=2,K146-SUM(M$8:M145),IF(X146=2,K146-SUM(M$8:M145),IF(X145=2,1-SUM(M$8:M145)," "))))</f>
        <v xml:space="preserve"> </v>
      </c>
      <c r="N146" s="1" t="str">
        <f t="shared" si="53"/>
        <v xml:space="preserve"> </v>
      </c>
      <c r="P146" s="3" t="str">
        <f>IF(O146="Plus",$K146,IF(O146="Basis",$K146-SUM(P$8:P145),IF(O146="Breedte",$K146-SUM(P$8:P145),IF(O145="Breedte",1-SUM(P$8:P145)," "))))</f>
        <v xml:space="preserve"> </v>
      </c>
      <c r="Q146" s="57" t="str">
        <f t="shared" si="68"/>
        <v/>
      </c>
      <c r="R146" s="93">
        <f t="shared" si="67"/>
        <v>110</v>
      </c>
      <c r="S146" s="12">
        <f t="shared" si="54"/>
        <v>-68</v>
      </c>
      <c r="T146" s="18">
        <f t="shared" si="55"/>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6"/>
        <v>1</v>
      </c>
      <c r="Z146" s="12">
        <f t="shared" si="57"/>
        <v>1</v>
      </c>
      <c r="AA146" s="12">
        <f t="shared" si="58"/>
        <v>1</v>
      </c>
      <c r="AB146" s="12">
        <f t="shared" si="59"/>
        <v>1</v>
      </c>
      <c r="AD146" s="12">
        <f t="shared" si="60"/>
        <v>-68</v>
      </c>
      <c r="AE146" s="18">
        <f t="shared" si="61"/>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2"/>
        <v>1</v>
      </c>
      <c r="AK146" s="12">
        <f t="shared" si="63"/>
        <v>1</v>
      </c>
      <c r="AL146" s="12">
        <f t="shared" si="64"/>
        <v>1</v>
      </c>
      <c r="AM146" s="12">
        <f t="shared" si="65"/>
        <v>1</v>
      </c>
    </row>
    <row r="147" spans="1:39" ht="12" customHeight="1" x14ac:dyDescent="0.15">
      <c r="A147" s="5">
        <f t="shared" si="50"/>
        <v>0</v>
      </c>
      <c r="B147" s="5">
        <f t="shared" si="51"/>
        <v>0</v>
      </c>
      <c r="C147" s="14">
        <f t="shared" si="66"/>
        <v>-69</v>
      </c>
      <c r="F147" s="253">
        <f>VLOOKUP(C147,Blad1!$A:$I,9,0)</f>
        <v>110</v>
      </c>
      <c r="G147" s="65" t="str">
        <f t="shared" si="48"/>
        <v/>
      </c>
      <c r="H147" s="4" t="str">
        <f>IF(G147="I",$K147,IF(G147="II",$K147-SUM(H$8:H146),IF(G147="III",$K147-SUM(H$8:H146),IF(G147="IV",$K147-SUM(H$8:H146),IF(G147="V",1-SUM(H$8:H146)," ")))))</f>
        <v xml:space="preserve"> </v>
      </c>
      <c r="I147" s="66" t="str">
        <f t="shared" si="49"/>
        <v/>
      </c>
      <c r="J147" s="43" t="str">
        <f>IF(I147="A",$K147,IF(I147="B",$K147-SUM(J$8:J146),IF(I147="C",$K147-SUM(J$8:J146),IF(I147="D",$K147-SUM(J$8:J146),IF(I147="E",1-SUM(J$8:J146)," ")))))</f>
        <v xml:space="preserve"> </v>
      </c>
      <c r="K147" s="1">
        <f>IF(C$4=0,0,(SUM(D$8:D147)/C$4))</f>
        <v>0</v>
      </c>
      <c r="L147" s="9" t="str">
        <f t="shared" si="52"/>
        <v xml:space="preserve"> </v>
      </c>
      <c r="M147" s="2" t="str">
        <f>IF(U147=2,K147,IF(W147=2,K147-SUM(M$8:M146),IF(X147=2,K147-SUM(M$8:M146),IF(X146=2,1-SUM(M$8:M146)," "))))</f>
        <v xml:space="preserve"> </v>
      </c>
      <c r="N147" s="1" t="str">
        <f t="shared" si="53"/>
        <v xml:space="preserve"> </v>
      </c>
      <c r="P147" s="3" t="str">
        <f>IF(O147="Plus",$K147,IF(O147="Basis",$K147-SUM(P$8:P146),IF(O147="Breedte",$K147-SUM(P$8:P146),IF(O146="Breedte",1-SUM(P$8:P146)," "))))</f>
        <v xml:space="preserve"> </v>
      </c>
      <c r="Q147" s="57" t="str">
        <f t="shared" si="68"/>
        <v/>
      </c>
      <c r="R147" s="93">
        <f t="shared" si="67"/>
        <v>110</v>
      </c>
      <c r="S147" s="12">
        <f t="shared" si="54"/>
        <v>-69</v>
      </c>
      <c r="T147" s="18">
        <f t="shared" si="55"/>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6"/>
        <v>1</v>
      </c>
      <c r="Z147" s="12">
        <f t="shared" si="57"/>
        <v>1</v>
      </c>
      <c r="AA147" s="12">
        <f t="shared" si="58"/>
        <v>1</v>
      </c>
      <c r="AB147" s="12">
        <f t="shared" si="59"/>
        <v>1</v>
      </c>
      <c r="AD147" s="12">
        <f t="shared" si="60"/>
        <v>-69</v>
      </c>
      <c r="AE147" s="18">
        <f t="shared" si="61"/>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2"/>
        <v>1</v>
      </c>
      <c r="AK147" s="12">
        <f t="shared" si="63"/>
        <v>1</v>
      </c>
      <c r="AL147" s="12">
        <f t="shared" si="64"/>
        <v>1</v>
      </c>
      <c r="AM147" s="12">
        <f t="shared" si="65"/>
        <v>1</v>
      </c>
    </row>
    <row r="148" spans="1:39" ht="12" customHeight="1" x14ac:dyDescent="0.15">
      <c r="A148" s="5">
        <f t="shared" si="50"/>
        <v>0</v>
      </c>
      <c r="B148" s="5">
        <f t="shared" si="51"/>
        <v>0</v>
      </c>
      <c r="C148" s="14">
        <f t="shared" si="66"/>
        <v>-70</v>
      </c>
      <c r="F148" s="253">
        <f>VLOOKUP(C148,Blad1!$A:$I,9,0)</f>
        <v>110</v>
      </c>
      <c r="G148" s="65" t="str">
        <f t="shared" si="48"/>
        <v/>
      </c>
      <c r="H148" s="4" t="str">
        <f>IF(G148="I",$K148,IF(G148="II",$K148-SUM(H$8:H147),IF(G148="III",$K148-SUM(H$8:H147),IF(G148="IV",$K148-SUM(H$8:H147),IF(G148="V",1-SUM(H$8:H147)," ")))))</f>
        <v xml:space="preserve"> </v>
      </c>
      <c r="I148" s="66" t="str">
        <f t="shared" si="49"/>
        <v/>
      </c>
      <c r="J148" s="43" t="str">
        <f>IF(I148="A",$K148,IF(I148="B",$K148-SUM(J$8:J147),IF(I148="C",$K148-SUM(J$8:J147),IF(I148="D",$K148-SUM(J$8:J147),IF(I148="E",1-SUM(J$8:J147)," ")))))</f>
        <v xml:space="preserve"> </v>
      </c>
      <c r="K148" s="1">
        <f>IF(C$4=0,0,(SUM(D$8:D148)/C$4))</f>
        <v>0</v>
      </c>
      <c r="L148" s="9" t="str">
        <f t="shared" si="52"/>
        <v xml:space="preserve"> </v>
      </c>
      <c r="M148" s="2" t="str">
        <f>IF(U148=2,K148,IF(W148=2,K148-SUM(M$8:M147),IF(X148=2,K148-SUM(M$8:M147),IF(X147=2,1-SUM(M$8:M147)," "))))</f>
        <v xml:space="preserve"> </v>
      </c>
      <c r="N148" s="1" t="str">
        <f t="shared" si="53"/>
        <v xml:space="preserve"> </v>
      </c>
      <c r="P148" s="3" t="str">
        <f>IF(O148="Plus",$K148,IF(O148="Basis",$K148-SUM(P$8:P147),IF(O148="Breedte",$K148-SUM(P$8:P147),IF(O147="Breedte",1-SUM(P$8:P147)," "))))</f>
        <v xml:space="preserve"> </v>
      </c>
      <c r="Q148" s="57" t="str">
        <f t="shared" si="68"/>
        <v/>
      </c>
      <c r="R148" s="93">
        <f t="shared" si="67"/>
        <v>110</v>
      </c>
      <c r="S148" s="12">
        <f t="shared" si="54"/>
        <v>-70</v>
      </c>
      <c r="T148" s="18">
        <f t="shared" si="55"/>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6"/>
        <v>1</v>
      </c>
      <c r="Z148" s="12">
        <f t="shared" si="57"/>
        <v>1</v>
      </c>
      <c r="AA148" s="12">
        <f t="shared" si="58"/>
        <v>1</v>
      </c>
      <c r="AB148" s="12">
        <f t="shared" si="59"/>
        <v>1</v>
      </c>
      <c r="AD148" s="12">
        <f t="shared" si="60"/>
        <v>-70</v>
      </c>
      <c r="AE148" s="18">
        <f t="shared" si="61"/>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2"/>
        <v>1</v>
      </c>
      <c r="AK148" s="12">
        <f t="shared" si="63"/>
        <v>1</v>
      </c>
      <c r="AL148" s="12">
        <f t="shared" si="64"/>
        <v>1</v>
      </c>
      <c r="AM148" s="12">
        <f t="shared" si="65"/>
        <v>1</v>
      </c>
    </row>
    <row r="149" spans="1:39" ht="12" customHeight="1" x14ac:dyDescent="0.15">
      <c r="A149" s="5">
        <f t="shared" si="50"/>
        <v>0</v>
      </c>
      <c r="B149" s="5">
        <f t="shared" si="51"/>
        <v>0</v>
      </c>
      <c r="C149" s="14">
        <f t="shared" si="66"/>
        <v>-71</v>
      </c>
      <c r="F149" s="253">
        <f>VLOOKUP(C149,Blad1!$A:$I,9,0)</f>
        <v>110</v>
      </c>
      <c r="G149" s="65" t="str">
        <f t="shared" si="48"/>
        <v/>
      </c>
      <c r="H149" s="4" t="str">
        <f>IF(G149="I",$K149,IF(G149="II",$K149-SUM(H$8:H148),IF(G149="III",$K149-SUM(H$8:H148),IF(G149="IV",$K149-SUM(H$8:H148),IF(G149="V",1-SUM(H$8:H148)," ")))))</f>
        <v xml:space="preserve"> </v>
      </c>
      <c r="I149" s="66" t="str">
        <f t="shared" si="49"/>
        <v/>
      </c>
      <c r="J149" s="43" t="str">
        <f>IF(I149="A",$K149,IF(I149="B",$K149-SUM(J$8:J148),IF(I149="C",$K149-SUM(J$8:J148),IF(I149="D",$K149-SUM(J$8:J148),IF(I149="E",1-SUM(J$8:J148)," ")))))</f>
        <v xml:space="preserve"> </v>
      </c>
      <c r="K149" s="1">
        <f>IF(C$4=0,0,(SUM(D$8:D149)/C$4))</f>
        <v>0</v>
      </c>
      <c r="L149" s="9" t="str">
        <f t="shared" si="52"/>
        <v xml:space="preserve"> </v>
      </c>
      <c r="M149" s="2" t="str">
        <f>IF(U149=2,K149,IF(W149=2,K149-SUM(M$8:M148),IF(X149=2,K149-SUM(M$8:M148),IF(X148=2,1-SUM(M$8:M148)," "))))</f>
        <v xml:space="preserve"> </v>
      </c>
      <c r="N149" s="1" t="str">
        <f t="shared" si="53"/>
        <v xml:space="preserve"> </v>
      </c>
      <c r="P149" s="3" t="str">
        <f>IF(O149="Plus",$K149,IF(O149="Basis",$K149-SUM(P$8:P148),IF(O149="Breedte",$K149-SUM(P$8:P148),IF(O148="Breedte",1-SUM(P$8:P148)," "))))</f>
        <v xml:space="preserve"> </v>
      </c>
      <c r="Q149" s="57" t="str">
        <f t="shared" si="68"/>
        <v/>
      </c>
      <c r="R149" s="93">
        <f t="shared" si="67"/>
        <v>110</v>
      </c>
      <c r="S149" s="12">
        <f t="shared" si="54"/>
        <v>-71</v>
      </c>
      <c r="T149" s="18">
        <f t="shared" si="55"/>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6"/>
        <v>1</v>
      </c>
      <c r="Z149" s="12">
        <f t="shared" si="57"/>
        <v>1</v>
      </c>
      <c r="AA149" s="12">
        <f t="shared" si="58"/>
        <v>1</v>
      </c>
      <c r="AB149" s="12">
        <f t="shared" si="59"/>
        <v>1</v>
      </c>
      <c r="AD149" s="12">
        <f t="shared" si="60"/>
        <v>-71</v>
      </c>
      <c r="AE149" s="18">
        <f t="shared" si="61"/>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2"/>
        <v>1</v>
      </c>
      <c r="AK149" s="12">
        <f t="shared" si="63"/>
        <v>1</v>
      </c>
      <c r="AL149" s="12">
        <f t="shared" si="64"/>
        <v>1</v>
      </c>
      <c r="AM149" s="12">
        <f t="shared" si="65"/>
        <v>1</v>
      </c>
    </row>
    <row r="150" spans="1:39" ht="12" customHeight="1" x14ac:dyDescent="0.15">
      <c r="A150" s="5">
        <f t="shared" si="50"/>
        <v>0</v>
      </c>
      <c r="B150" s="5">
        <f t="shared" si="51"/>
        <v>0</v>
      </c>
      <c r="C150" s="14">
        <f t="shared" si="66"/>
        <v>-72</v>
      </c>
      <c r="F150" s="253">
        <f>VLOOKUP(C150,Blad1!$A:$I,9,0)</f>
        <v>110</v>
      </c>
      <c r="G150" s="65" t="str">
        <f t="shared" si="48"/>
        <v/>
      </c>
      <c r="H150" s="4" t="str">
        <f>IF(G150="I",$K150,IF(G150="II",$K150-SUM(H$8:H149),IF(G150="III",$K150-SUM(H$8:H149),IF(G150="IV",$K150-SUM(H$8:H149),IF(G150="V",1-SUM(H$8:H149)," ")))))</f>
        <v xml:space="preserve"> </v>
      </c>
      <c r="I150" s="66" t="str">
        <f t="shared" si="49"/>
        <v/>
      </c>
      <c r="J150" s="43" t="str">
        <f>IF(I150="A",$K150,IF(I150="B",$K150-SUM(J$8:J149),IF(I150="C",$K150-SUM(J$8:J149),IF(I150="D",$K150-SUM(J$8:J149),IF(I150="E",1-SUM(J$8:J149)," ")))))</f>
        <v xml:space="preserve"> </v>
      </c>
      <c r="K150" s="1">
        <f>IF(C$4=0,0,(SUM(D$8:D150)/C$4))</f>
        <v>0</v>
      </c>
      <c r="L150" s="9" t="str">
        <f t="shared" si="52"/>
        <v xml:space="preserve"> </v>
      </c>
      <c r="M150" s="2" t="str">
        <f>IF(U150=2,K150,IF(W150=2,K150-SUM(M$8:M149),IF(X150=2,K150-SUM(M$8:M149),IF(X149=2,1-SUM(M$8:M149)," "))))</f>
        <v xml:space="preserve"> </v>
      </c>
      <c r="N150" s="1" t="str">
        <f t="shared" si="53"/>
        <v xml:space="preserve"> </v>
      </c>
      <c r="P150" s="3" t="str">
        <f>IF(O150="Plus",$K150,IF(O150="Basis",$K150-SUM(P$8:P149),IF(O150="Breedte",$K150-SUM(P$8:P149),IF(O149="Breedte",1-SUM(P$8:P149)," "))))</f>
        <v xml:space="preserve"> </v>
      </c>
      <c r="Q150" s="57" t="str">
        <f t="shared" si="68"/>
        <v/>
      </c>
      <c r="R150" s="93">
        <f t="shared" si="67"/>
        <v>110</v>
      </c>
      <c r="S150" s="12">
        <f t="shared" si="54"/>
        <v>-72</v>
      </c>
      <c r="T150" s="18">
        <f t="shared" si="55"/>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6"/>
        <v>1</v>
      </c>
      <c r="Z150" s="12">
        <f t="shared" si="57"/>
        <v>1</v>
      </c>
      <c r="AA150" s="12">
        <f t="shared" si="58"/>
        <v>1</v>
      </c>
      <c r="AB150" s="12">
        <f t="shared" si="59"/>
        <v>1</v>
      </c>
      <c r="AD150" s="12">
        <f t="shared" si="60"/>
        <v>-72</v>
      </c>
      <c r="AE150" s="18">
        <f t="shared" si="61"/>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2"/>
        <v>1</v>
      </c>
      <c r="AK150" s="12">
        <f t="shared" si="63"/>
        <v>1</v>
      </c>
      <c r="AL150" s="12">
        <f t="shared" si="64"/>
        <v>1</v>
      </c>
      <c r="AM150" s="12">
        <f t="shared" si="65"/>
        <v>1</v>
      </c>
    </row>
    <row r="151" spans="1:39" ht="12" customHeight="1" x14ac:dyDescent="0.15">
      <c r="A151" s="5">
        <f t="shared" si="50"/>
        <v>0</v>
      </c>
      <c r="B151" s="5">
        <f t="shared" si="51"/>
        <v>0</v>
      </c>
      <c r="C151" s="14">
        <f t="shared" si="66"/>
        <v>-73</v>
      </c>
      <c r="F151" s="253">
        <f>VLOOKUP(C151,Blad1!$A:$I,9,0)</f>
        <v>110</v>
      </c>
      <c r="G151" s="65" t="str">
        <f t="shared" si="48"/>
        <v/>
      </c>
      <c r="H151" s="4" t="str">
        <f>IF(G151="I",$K151,IF(G151="II",$K151-SUM(H$8:H150),IF(G151="III",$K151-SUM(H$8:H150),IF(G151="IV",$K151-SUM(H$8:H150),IF(G151="V",1-SUM(H$8:H150)," ")))))</f>
        <v xml:space="preserve"> </v>
      </c>
      <c r="I151" s="66" t="str">
        <f t="shared" si="49"/>
        <v/>
      </c>
      <c r="J151" s="43" t="str">
        <f>IF(I151="A",$K151,IF(I151="B",$K151-SUM(J$8:J150),IF(I151="C",$K151-SUM(J$8:J150),IF(I151="D",$K151-SUM(J$8:J150),IF(I151="E",1-SUM(J$8:J150)," ")))))</f>
        <v xml:space="preserve"> </v>
      </c>
      <c r="K151" s="1">
        <f>IF(C$4=0,0,(SUM(D$8:D151)/C$4))</f>
        <v>0</v>
      </c>
      <c r="L151" s="9" t="str">
        <f t="shared" si="52"/>
        <v xml:space="preserve"> </v>
      </c>
      <c r="M151" s="2" t="str">
        <f>IF(U151=2,K151,IF(W151=2,K151-SUM(M$8:M150),IF(X151=2,K151-SUM(M$8:M150),IF(X150=2,1-SUM(M$8:M150)," "))))</f>
        <v xml:space="preserve"> </v>
      </c>
      <c r="N151" s="1" t="str">
        <f t="shared" si="53"/>
        <v xml:space="preserve"> </v>
      </c>
      <c r="P151" s="3" t="str">
        <f>IF(O151="Plus",$K151,IF(O151="Basis",$K151-SUM(P$8:P150),IF(O151="Breedte",$K151-SUM(P$8:P150),IF(O150="Breedte",1-SUM(P$8:P150)," "))))</f>
        <v xml:space="preserve"> </v>
      </c>
      <c r="Q151" s="57" t="str">
        <f t="shared" si="68"/>
        <v/>
      </c>
      <c r="R151" s="93">
        <f t="shared" si="67"/>
        <v>110</v>
      </c>
      <c r="S151" s="12">
        <f t="shared" si="54"/>
        <v>-73</v>
      </c>
      <c r="T151" s="18">
        <f t="shared" si="55"/>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6"/>
        <v>1</v>
      </c>
      <c r="Z151" s="12">
        <f t="shared" si="57"/>
        <v>1</v>
      </c>
      <c r="AA151" s="12">
        <f t="shared" si="58"/>
        <v>1</v>
      </c>
      <c r="AB151" s="12">
        <f t="shared" si="59"/>
        <v>1</v>
      </c>
      <c r="AD151" s="12">
        <f t="shared" si="60"/>
        <v>-73</v>
      </c>
      <c r="AE151" s="18">
        <f t="shared" si="61"/>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2"/>
        <v>1</v>
      </c>
      <c r="AK151" s="12">
        <f t="shared" si="63"/>
        <v>1</v>
      </c>
      <c r="AL151" s="12">
        <f t="shared" si="64"/>
        <v>1</v>
      </c>
      <c r="AM151" s="12">
        <f t="shared" si="65"/>
        <v>1</v>
      </c>
    </row>
    <row r="152" spans="1:39" ht="12" customHeight="1" x14ac:dyDescent="0.15">
      <c r="A152" s="5">
        <f t="shared" si="50"/>
        <v>0</v>
      </c>
      <c r="B152" s="5">
        <f t="shared" si="51"/>
        <v>0</v>
      </c>
      <c r="C152" s="14">
        <f t="shared" si="66"/>
        <v>-74</v>
      </c>
      <c r="F152" s="253">
        <f>VLOOKUP(C152,Blad1!$A:$I,9,0)</f>
        <v>110</v>
      </c>
      <c r="G152" s="65" t="str">
        <f t="shared" si="48"/>
        <v/>
      </c>
      <c r="H152" s="4" t="str">
        <f>IF(G152="I",$K152,IF(G152="II",$K152-SUM(H$8:H151),IF(G152="III",$K152-SUM(H$8:H151),IF(G152="IV",$K152-SUM(H$8:H151),IF(G152="V",1-SUM(H$8:H151)," ")))))</f>
        <v xml:space="preserve"> </v>
      </c>
      <c r="I152" s="66" t="str">
        <f t="shared" si="49"/>
        <v/>
      </c>
      <c r="J152" s="43" t="str">
        <f>IF(I152="A",$K152,IF(I152="B",$K152-SUM(J$8:J151),IF(I152="C",$K152-SUM(J$8:J151),IF(I152="D",$K152-SUM(J$8:J151),IF(I152="E",1-SUM(J$8:J151)," ")))))</f>
        <v xml:space="preserve"> </v>
      </c>
      <c r="K152" s="1">
        <f>IF(C$4=0,0,(SUM(D$8:D152)/C$4))</f>
        <v>0</v>
      </c>
      <c r="L152" s="9" t="str">
        <f t="shared" si="52"/>
        <v xml:space="preserve"> </v>
      </c>
      <c r="M152" s="2" t="str">
        <f>IF(U152=2,K152,IF(W152=2,K152-SUM(M$8:M151),IF(X152=2,K152-SUM(M$8:M151),IF(X151=2,1-SUM(M$8:M151)," "))))</f>
        <v xml:space="preserve"> </v>
      </c>
      <c r="N152" s="1" t="str">
        <f t="shared" si="53"/>
        <v xml:space="preserve"> </v>
      </c>
      <c r="P152" s="3" t="str">
        <f>IF(O152="Plus",$K152,IF(O152="Basis",$K152-SUM(P$8:P151),IF(O152="Breedte",$K152-SUM(P$8:P151),IF(O151="Breedte",1-SUM(P$8:P151)," "))))</f>
        <v xml:space="preserve"> </v>
      </c>
      <c r="Q152" s="57" t="str">
        <f t="shared" si="68"/>
        <v/>
      </c>
      <c r="R152" s="93">
        <f t="shared" si="67"/>
        <v>110</v>
      </c>
      <c r="S152" s="12">
        <f t="shared" si="54"/>
        <v>-74</v>
      </c>
      <c r="T152" s="18">
        <f t="shared" si="55"/>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6"/>
        <v>1</v>
      </c>
      <c r="Z152" s="12">
        <f t="shared" si="57"/>
        <v>1</v>
      </c>
      <c r="AA152" s="12">
        <f t="shared" si="58"/>
        <v>1</v>
      </c>
      <c r="AB152" s="12">
        <f t="shared" si="59"/>
        <v>1</v>
      </c>
      <c r="AD152" s="12">
        <f t="shared" si="60"/>
        <v>-74</v>
      </c>
      <c r="AE152" s="18">
        <f t="shared" si="61"/>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2"/>
        <v>1</v>
      </c>
      <c r="AK152" s="12">
        <f t="shared" si="63"/>
        <v>1</v>
      </c>
      <c r="AL152" s="12">
        <f t="shared" si="64"/>
        <v>1</v>
      </c>
      <c r="AM152" s="12">
        <f t="shared" si="65"/>
        <v>1</v>
      </c>
    </row>
    <row r="153" spans="1:39" ht="12" customHeight="1" x14ac:dyDescent="0.15">
      <c r="A153" s="5">
        <f t="shared" si="50"/>
        <v>0</v>
      </c>
      <c r="B153" s="5">
        <f t="shared" si="51"/>
        <v>0</v>
      </c>
      <c r="C153" s="14">
        <f t="shared" si="66"/>
        <v>-75</v>
      </c>
      <c r="F153" s="253">
        <f>VLOOKUP(C153,Blad1!$A:$I,9,0)</f>
        <v>110</v>
      </c>
      <c r="G153" s="65" t="str">
        <f t="shared" si="48"/>
        <v/>
      </c>
      <c r="H153" s="4" t="str">
        <f>IF(G153="I",$K153,IF(G153="II",$K153-SUM(H$8:H152),IF(G153="III",$K153-SUM(H$8:H152),IF(G153="IV",$K153-SUM(H$8:H152),IF(G153="V",1-SUM(H$8:H152)," ")))))</f>
        <v xml:space="preserve"> </v>
      </c>
      <c r="I153" s="66" t="str">
        <f t="shared" si="49"/>
        <v/>
      </c>
      <c r="J153" s="43" t="str">
        <f>IF(I153="A",$K153,IF(I153="B",$K153-SUM(J$8:J152),IF(I153="C",$K153-SUM(J$8:J152),IF(I153="D",$K153-SUM(J$8:J152),IF(I153="E",1-SUM(J$8:J152)," ")))))</f>
        <v xml:space="preserve"> </v>
      </c>
      <c r="K153" s="1">
        <f>IF(C$4=0,0,(SUM(D$8:D153)/C$4))</f>
        <v>0</v>
      </c>
      <c r="L153" s="9" t="str">
        <f t="shared" si="52"/>
        <v xml:space="preserve"> </v>
      </c>
      <c r="M153" s="2" t="str">
        <f>IF(U153=2,K153,IF(W153=2,K153-SUM(M$8:M152),IF(X153=2,K153-SUM(M$8:M152),IF(X152=2,1-SUM(M$8:M152)," "))))</f>
        <v xml:space="preserve"> </v>
      </c>
      <c r="N153" s="1" t="str">
        <f t="shared" si="53"/>
        <v xml:space="preserve"> </v>
      </c>
      <c r="P153" s="3" t="str">
        <f>IF(O153="Plus",$K153,IF(O153="Basis",$K153-SUM(P$8:P152),IF(O153="Breedte",$K153-SUM(P$8:P152),IF(O152="Breedte",1-SUM(P$8:P152)," "))))</f>
        <v xml:space="preserve"> </v>
      </c>
      <c r="Q153" s="57" t="str">
        <f t="shared" si="68"/>
        <v/>
      </c>
      <c r="R153" s="93">
        <f t="shared" si="67"/>
        <v>110</v>
      </c>
      <c r="S153" s="12">
        <f t="shared" si="54"/>
        <v>-75</v>
      </c>
      <c r="T153" s="18">
        <f t="shared" si="55"/>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6"/>
        <v>1</v>
      </c>
      <c r="Z153" s="12">
        <f t="shared" si="57"/>
        <v>1</v>
      </c>
      <c r="AA153" s="12">
        <f t="shared" si="58"/>
        <v>1</v>
      </c>
      <c r="AB153" s="12">
        <f t="shared" si="59"/>
        <v>1</v>
      </c>
      <c r="AD153" s="12">
        <f t="shared" si="60"/>
        <v>-75</v>
      </c>
      <c r="AE153" s="18">
        <f t="shared" si="61"/>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2"/>
        <v>1</v>
      </c>
      <c r="AK153" s="12">
        <f t="shared" si="63"/>
        <v>1</v>
      </c>
      <c r="AL153" s="12">
        <f t="shared" si="64"/>
        <v>1</v>
      </c>
      <c r="AM153" s="12">
        <f t="shared" si="65"/>
        <v>1</v>
      </c>
    </row>
    <row r="154" spans="1:39" ht="12" customHeight="1" x14ac:dyDescent="0.15">
      <c r="A154" s="5">
        <f t="shared" si="50"/>
        <v>0</v>
      </c>
      <c r="B154" s="5">
        <f t="shared" si="51"/>
        <v>0</v>
      </c>
      <c r="C154" s="14">
        <f t="shared" si="66"/>
        <v>-76</v>
      </c>
      <c r="F154" s="253">
        <f>VLOOKUP(C154,Blad1!$A:$I,9,0)</f>
        <v>110</v>
      </c>
      <c r="G154" s="65" t="str">
        <f t="shared" si="48"/>
        <v/>
      </c>
      <c r="H154" s="4" t="str">
        <f>IF(G154="I",$K154,IF(G154="II",$K154-SUM(H$8:H153),IF(G154="III",$K154-SUM(H$8:H153),IF(G154="IV",$K154-SUM(H$8:H153),IF(G154="V",1-SUM(H$8:H153)," ")))))</f>
        <v xml:space="preserve"> </v>
      </c>
      <c r="I154" s="66" t="str">
        <f t="shared" si="49"/>
        <v/>
      </c>
      <c r="J154" s="43" t="str">
        <f>IF(I154="A",$K154,IF(I154="B",$K154-SUM(J$8:J153),IF(I154="C",$K154-SUM(J$8:J153),IF(I154="D",$K154-SUM(J$8:J153),IF(I154="E",1-SUM(J$8:J153)," ")))))</f>
        <v xml:space="preserve"> </v>
      </c>
      <c r="K154" s="1">
        <f>IF(C$4=0,0,(SUM(D$8:D154)/C$4))</f>
        <v>0</v>
      </c>
      <c r="L154" s="9" t="str">
        <f t="shared" si="52"/>
        <v xml:space="preserve"> </v>
      </c>
      <c r="M154" s="2" t="str">
        <f>IF(U154=2,K154,IF(W154=2,K154-SUM(M$8:M153),IF(X154=2,K154-SUM(M$8:M153),IF(X153=2,1-SUM(M$8:M153)," "))))</f>
        <v xml:space="preserve"> </v>
      </c>
      <c r="N154" s="1" t="str">
        <f t="shared" si="53"/>
        <v xml:space="preserve"> </v>
      </c>
      <c r="P154" s="3" t="str">
        <f>IF(O154="Plus",$K154,IF(O154="Basis",$K154-SUM(P$8:P153),IF(O154="Breedte",$K154-SUM(P$8:P153),IF(O153="Breedte",1-SUM(P$8:P153)," "))))</f>
        <v xml:space="preserve"> </v>
      </c>
      <c r="Q154" s="57" t="str">
        <f t="shared" si="68"/>
        <v/>
      </c>
      <c r="R154" s="93">
        <f t="shared" si="67"/>
        <v>110</v>
      </c>
      <c r="S154" s="12">
        <f t="shared" si="54"/>
        <v>-76</v>
      </c>
      <c r="T154" s="18">
        <f t="shared" si="55"/>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6"/>
        <v>1</v>
      </c>
      <c r="Z154" s="12">
        <f t="shared" si="57"/>
        <v>1</v>
      </c>
      <c r="AA154" s="12">
        <f t="shared" si="58"/>
        <v>1</v>
      </c>
      <c r="AB154" s="12">
        <f t="shared" si="59"/>
        <v>1</v>
      </c>
      <c r="AD154" s="12">
        <f t="shared" si="60"/>
        <v>-76</v>
      </c>
      <c r="AE154" s="18">
        <f t="shared" si="61"/>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2"/>
        <v>1</v>
      </c>
      <c r="AK154" s="12">
        <f t="shared" si="63"/>
        <v>1</v>
      </c>
      <c r="AL154" s="12">
        <f t="shared" si="64"/>
        <v>1</v>
      </c>
      <c r="AM154" s="12">
        <f t="shared" si="65"/>
        <v>1</v>
      </c>
    </row>
    <row r="155" spans="1:39" ht="12" customHeight="1" x14ac:dyDescent="0.15">
      <c r="A155" s="5">
        <f t="shared" si="50"/>
        <v>0</v>
      </c>
      <c r="B155" s="5">
        <f t="shared" si="51"/>
        <v>0</v>
      </c>
      <c r="C155" s="14">
        <f t="shared" si="66"/>
        <v>-77</v>
      </c>
      <c r="F155" s="253">
        <f>VLOOKUP(C155,Blad1!$A:$I,9,0)</f>
        <v>110</v>
      </c>
      <c r="G155" s="65" t="str">
        <f t="shared" si="48"/>
        <v/>
      </c>
      <c r="H155" s="4" t="str">
        <f>IF(G155="I",$K155,IF(G155="II",$K155-SUM(H$8:H154),IF(G155="III",$K155-SUM(H$8:H154),IF(G155="IV",$K155-SUM(H$8:H154),IF(G155="V",1-SUM(H$8:H154)," ")))))</f>
        <v xml:space="preserve"> </v>
      </c>
      <c r="I155" s="66" t="str">
        <f t="shared" si="49"/>
        <v/>
      </c>
      <c r="J155" s="43" t="str">
        <f>IF(I155="A",$K155,IF(I155="B",$K155-SUM(J$8:J154),IF(I155="C",$K155-SUM(J$8:J154),IF(I155="D",$K155-SUM(J$8:J154),IF(I155="E",1-SUM(J$8:J154)," ")))))</f>
        <v xml:space="preserve"> </v>
      </c>
      <c r="K155" s="1">
        <f>IF(C$4=0,0,(SUM(D$8:D155)/C$4))</f>
        <v>0</v>
      </c>
      <c r="L155" s="9" t="str">
        <f t="shared" si="52"/>
        <v xml:space="preserve"> </v>
      </c>
      <c r="M155" s="2" t="str">
        <f>IF(U155=2,K155,IF(W155=2,K155-SUM(M$8:M154),IF(X155=2,K155-SUM(M$8:M154),IF(X154=2,1-SUM(M$8:M154)," "))))</f>
        <v xml:space="preserve"> </v>
      </c>
      <c r="N155" s="1" t="str">
        <f t="shared" si="53"/>
        <v xml:space="preserve"> </v>
      </c>
      <c r="P155" s="3" t="str">
        <f>IF(O155="Plus",$K155,IF(O155="Basis",$K155-SUM(P$8:P154),IF(O155="Breedte",$K155-SUM(P$8:P154),IF(O154="Breedte",1-SUM(P$8:P154)," "))))</f>
        <v xml:space="preserve"> </v>
      </c>
      <c r="Q155" s="57" t="str">
        <f t="shared" si="68"/>
        <v/>
      </c>
      <c r="R155" s="93">
        <f t="shared" si="67"/>
        <v>110</v>
      </c>
      <c r="S155" s="12">
        <f t="shared" si="54"/>
        <v>-77</v>
      </c>
      <c r="T155" s="18">
        <f t="shared" si="55"/>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6"/>
        <v>1</v>
      </c>
      <c r="Z155" s="12">
        <f t="shared" si="57"/>
        <v>1</v>
      </c>
      <c r="AA155" s="12">
        <f t="shared" si="58"/>
        <v>1</v>
      </c>
      <c r="AB155" s="12">
        <f t="shared" si="59"/>
        <v>1</v>
      </c>
      <c r="AD155" s="12">
        <f t="shared" si="60"/>
        <v>-77</v>
      </c>
      <c r="AE155" s="18">
        <f t="shared" si="61"/>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2"/>
        <v>1</v>
      </c>
      <c r="AK155" s="12">
        <f t="shared" si="63"/>
        <v>1</v>
      </c>
      <c r="AL155" s="12">
        <f t="shared" si="64"/>
        <v>1</v>
      </c>
      <c r="AM155" s="12">
        <f t="shared" si="65"/>
        <v>1</v>
      </c>
    </row>
    <row r="156" spans="1:39" ht="12" customHeight="1" x14ac:dyDescent="0.15">
      <c r="A156" s="5">
        <f t="shared" si="50"/>
        <v>0</v>
      </c>
      <c r="B156" s="5">
        <f t="shared" si="51"/>
        <v>0</v>
      </c>
      <c r="C156" s="14">
        <f t="shared" si="66"/>
        <v>-78</v>
      </c>
      <c r="F156" s="253">
        <f>VLOOKUP(C156,Blad1!$A:$I,9,0)</f>
        <v>110</v>
      </c>
      <c r="G156" s="65" t="str">
        <f t="shared" si="48"/>
        <v/>
      </c>
      <c r="H156" s="4" t="str">
        <f>IF(G156="I",$K156,IF(G156="II",$K156-SUM(H$8:H155),IF(G156="III",$K156-SUM(H$8:H155),IF(G156="IV",$K156-SUM(H$8:H155),IF(G156="V",1-SUM(H$8:H155)," ")))))</f>
        <v xml:space="preserve"> </v>
      </c>
      <c r="I156" s="66" t="str">
        <f t="shared" si="49"/>
        <v/>
      </c>
      <c r="J156" s="43" t="str">
        <f>IF(I156="A",$K156,IF(I156="B",$K156-SUM(J$8:J155),IF(I156="C",$K156-SUM(J$8:J155),IF(I156="D",$K156-SUM(J$8:J155),IF(I156="E",1-SUM(J$8:J155)," ")))))</f>
        <v xml:space="preserve"> </v>
      </c>
      <c r="K156" s="1">
        <f>IF(C$4=0,0,(SUM(D$8:D156)/C$4))</f>
        <v>0</v>
      </c>
      <c r="L156" s="9" t="str">
        <f t="shared" si="52"/>
        <v xml:space="preserve"> </v>
      </c>
      <c r="M156" s="2" t="str">
        <f>IF(U156=2,K156,IF(W156=2,K156-SUM(M$8:M155),IF(X156=2,K156-SUM(M$8:M155),IF(X155=2,1-SUM(M$8:M155)," "))))</f>
        <v xml:space="preserve"> </v>
      </c>
      <c r="N156" s="1" t="str">
        <f t="shared" si="53"/>
        <v xml:space="preserve"> </v>
      </c>
      <c r="P156" s="3" t="str">
        <f>IF(O156="Plus",$K156,IF(O156="Basis",$K156-SUM(P$8:P155),IF(O156="Breedte",$K156-SUM(P$8:P155),IF(O155="Breedte",1-SUM(P$8:P155)," "))))</f>
        <v xml:space="preserve"> </v>
      </c>
      <c r="Q156" s="57" t="str">
        <f t="shared" si="68"/>
        <v/>
      </c>
      <c r="R156" s="93">
        <f t="shared" si="67"/>
        <v>110</v>
      </c>
      <c r="S156" s="12">
        <f t="shared" si="54"/>
        <v>-78</v>
      </c>
      <c r="T156" s="18">
        <f t="shared" si="55"/>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6"/>
        <v>1</v>
      </c>
      <c r="Z156" s="12">
        <f t="shared" si="57"/>
        <v>1</v>
      </c>
      <c r="AA156" s="12">
        <f t="shared" si="58"/>
        <v>1</v>
      </c>
      <c r="AB156" s="12">
        <f t="shared" si="59"/>
        <v>1</v>
      </c>
      <c r="AD156" s="12">
        <f t="shared" si="60"/>
        <v>-78</v>
      </c>
      <c r="AE156" s="18">
        <f t="shared" si="61"/>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2"/>
        <v>1</v>
      </c>
      <c r="AK156" s="12">
        <f t="shared" si="63"/>
        <v>1</v>
      </c>
      <c r="AL156" s="12">
        <f t="shared" si="64"/>
        <v>1</v>
      </c>
      <c r="AM156" s="12">
        <f t="shared" si="65"/>
        <v>1</v>
      </c>
    </row>
    <row r="157" spans="1:39" ht="12" customHeight="1" x14ac:dyDescent="0.15">
      <c r="A157" s="5">
        <f t="shared" si="50"/>
        <v>0</v>
      </c>
      <c r="B157" s="5">
        <f t="shared" si="51"/>
        <v>0</v>
      </c>
      <c r="C157" s="14">
        <f t="shared" si="66"/>
        <v>-79</v>
      </c>
      <c r="F157" s="253">
        <f>VLOOKUP(C157,Blad1!$A:$I,9,0)</f>
        <v>110</v>
      </c>
      <c r="G157" s="65" t="str">
        <f t="shared" si="48"/>
        <v/>
      </c>
      <c r="H157" s="4" t="str">
        <f>IF(G157="I",$K157,IF(G157="II",$K157-SUM(H$8:H156),IF(G157="III",$K157-SUM(H$8:H156),IF(G157="IV",$K157-SUM(H$8:H156),IF(G157="V",1-SUM(H$8:H156)," ")))))</f>
        <v xml:space="preserve"> </v>
      </c>
      <c r="I157" s="66" t="str">
        <f t="shared" si="49"/>
        <v/>
      </c>
      <c r="J157" s="43" t="str">
        <f>IF(I157="A",$K157,IF(I157="B",$K157-SUM(J$8:J156),IF(I157="C",$K157-SUM(J$8:J156),IF(I157="D",$K157-SUM(J$8:J156),IF(I157="E",1-SUM(J$8:J156)," ")))))</f>
        <v xml:space="preserve"> </v>
      </c>
      <c r="K157" s="1">
        <f>IF(C$4=0,0,(SUM(D$8:D157)/C$4))</f>
        <v>0</v>
      </c>
      <c r="L157" s="9" t="str">
        <f t="shared" si="52"/>
        <v xml:space="preserve"> </v>
      </c>
      <c r="M157" s="2" t="str">
        <f>IF(U157=2,K157,IF(W157=2,K157-SUM(M$8:M156),IF(X157=2,K157-SUM(M$8:M156),IF(X156=2,1-SUM(M$8:M156)," "))))</f>
        <v xml:space="preserve"> </v>
      </c>
      <c r="N157" s="1" t="str">
        <f t="shared" si="53"/>
        <v xml:space="preserve"> </v>
      </c>
      <c r="P157" s="3" t="str">
        <f>IF(O157="Plus",$K157,IF(O157="Basis",$K157-SUM(P$8:P156),IF(O157="Breedte",$K157-SUM(P$8:P156),IF(O156="Breedte",1-SUM(P$8:P156)," "))))</f>
        <v xml:space="preserve"> </v>
      </c>
      <c r="Q157" s="57" t="str">
        <f t="shared" si="68"/>
        <v/>
      </c>
      <c r="R157" s="93">
        <f t="shared" si="67"/>
        <v>110</v>
      </c>
      <c r="S157" s="12">
        <f t="shared" si="54"/>
        <v>-79</v>
      </c>
      <c r="T157" s="18">
        <f t="shared" si="55"/>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6"/>
        <v>1</v>
      </c>
      <c r="Z157" s="12">
        <f t="shared" si="57"/>
        <v>1</v>
      </c>
      <c r="AA157" s="12">
        <f t="shared" si="58"/>
        <v>1</v>
      </c>
      <c r="AB157" s="12">
        <f t="shared" si="59"/>
        <v>1</v>
      </c>
      <c r="AD157" s="12">
        <f t="shared" si="60"/>
        <v>-79</v>
      </c>
      <c r="AE157" s="18">
        <f t="shared" si="61"/>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2"/>
        <v>1</v>
      </c>
      <c r="AK157" s="12">
        <f t="shared" si="63"/>
        <v>1</v>
      </c>
      <c r="AL157" s="12">
        <f t="shared" si="64"/>
        <v>1</v>
      </c>
      <c r="AM157" s="12">
        <f t="shared" si="65"/>
        <v>1</v>
      </c>
    </row>
    <row r="158" spans="1:39" ht="12" customHeight="1" x14ac:dyDescent="0.15">
      <c r="A158" s="5">
        <f t="shared" si="50"/>
        <v>0</v>
      </c>
      <c r="B158" s="5">
        <f t="shared" si="51"/>
        <v>0</v>
      </c>
      <c r="C158" s="14">
        <f t="shared" si="66"/>
        <v>-80</v>
      </c>
      <c r="F158" s="253">
        <f>VLOOKUP(C158,Blad1!$A:$I,9,0)</f>
        <v>110</v>
      </c>
      <c r="G158" s="65" t="str">
        <f t="shared" si="48"/>
        <v/>
      </c>
      <c r="H158" s="4" t="str">
        <f>IF(G158="I",$K158,IF(G158="II",$K158-SUM(H$8:H157),IF(G158="III",$K158-SUM(H$8:H157),IF(G158="IV",$K158-SUM(H$8:H157),IF(G158="V",1-SUM(H$8:H157)," ")))))</f>
        <v xml:space="preserve"> </v>
      </c>
      <c r="I158" s="66" t="str">
        <f t="shared" si="49"/>
        <v/>
      </c>
      <c r="J158" s="43" t="str">
        <f>IF(I158="A",$K158,IF(I158="B",$K158-SUM(J$8:J157),IF(I158="C",$K158-SUM(J$8:J157),IF(I158="D",$K158-SUM(J$8:J157),IF(I158="E",1-SUM(J$8:J157)," ")))))</f>
        <v xml:space="preserve"> </v>
      </c>
      <c r="K158" s="1">
        <f>IF(C$4=0,0,(SUM(D$8:D158)/C$4))</f>
        <v>0</v>
      </c>
      <c r="L158" s="9" t="str">
        <f t="shared" si="52"/>
        <v xml:space="preserve"> </v>
      </c>
      <c r="M158" s="2" t="str">
        <f>IF(U158=2,K158,IF(W158=2,K158-SUM(M$8:M157),IF(X158=2,K158-SUM(M$8:M157),IF(X157=2,1-SUM(M$8:M157)," "))))</f>
        <v xml:space="preserve"> </v>
      </c>
      <c r="N158" s="1" t="str">
        <f t="shared" si="53"/>
        <v xml:space="preserve"> </v>
      </c>
      <c r="P158" s="3" t="str">
        <f>IF(O158="Plus",$K158,IF(O158="Basis",$K158-SUM(P$8:P157),IF(O158="Breedte",$K158-SUM(P$8:P157),IF(O157="Breedte",1-SUM(P$8:P157)," "))))</f>
        <v xml:space="preserve"> </v>
      </c>
      <c r="Q158" s="57" t="str">
        <f t="shared" si="68"/>
        <v/>
      </c>
      <c r="R158" s="93">
        <f t="shared" si="67"/>
        <v>110</v>
      </c>
      <c r="S158" s="12">
        <f t="shared" si="54"/>
        <v>-80</v>
      </c>
      <c r="T158" s="18">
        <f t="shared" si="55"/>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6"/>
        <v>1</v>
      </c>
      <c r="Z158" s="12">
        <f t="shared" si="57"/>
        <v>1</v>
      </c>
      <c r="AA158" s="12">
        <f t="shared" si="58"/>
        <v>1</v>
      </c>
      <c r="AB158" s="12">
        <f t="shared" si="59"/>
        <v>1</v>
      </c>
      <c r="AD158" s="12">
        <f t="shared" si="60"/>
        <v>-80</v>
      </c>
      <c r="AE158" s="18">
        <f t="shared" si="61"/>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2"/>
        <v>1</v>
      </c>
      <c r="AK158" s="12">
        <f t="shared" si="63"/>
        <v>1</v>
      </c>
      <c r="AL158" s="12">
        <f t="shared" si="64"/>
        <v>1</v>
      </c>
      <c r="AM158" s="12">
        <f t="shared" si="65"/>
        <v>1</v>
      </c>
    </row>
    <row r="159" spans="1:39" ht="12" customHeight="1" x14ac:dyDescent="0.15">
      <c r="A159" s="5">
        <f t="shared" si="50"/>
        <v>0</v>
      </c>
      <c r="B159" s="5">
        <f t="shared" si="51"/>
        <v>0</v>
      </c>
      <c r="C159" s="14">
        <f t="shared" si="66"/>
        <v>-81</v>
      </c>
      <c r="F159" s="253">
        <f>VLOOKUP(C159,Blad1!$A:$I,9,0)</f>
        <v>110</v>
      </c>
      <c r="G159" s="65" t="str">
        <f t="shared" si="48"/>
        <v/>
      </c>
      <c r="H159" s="4" t="str">
        <f>IF(G159="I",$K159,IF(G159="II",$K159-SUM(H$8:H158),IF(G159="III",$K159-SUM(H$8:H158),IF(G159="IV",$K159-SUM(H$8:H158),IF(G159="V",1-SUM(H$8:H158)," ")))))</f>
        <v xml:space="preserve"> </v>
      </c>
      <c r="I159" s="66" t="str">
        <f t="shared" si="49"/>
        <v/>
      </c>
      <c r="J159" s="43" t="str">
        <f>IF(I159="A",$K159,IF(I159="B",$K159-SUM(J$8:J158),IF(I159="C",$K159-SUM(J$8:J158),IF(I159="D",$K159-SUM(J$8:J158),IF(I159="E",1-SUM(J$8:J158)," ")))))</f>
        <v xml:space="preserve"> </v>
      </c>
      <c r="K159" s="1">
        <f>IF(C$4=0,0,(SUM(D$8:D159)/C$4))</f>
        <v>0</v>
      </c>
      <c r="L159" s="9" t="str">
        <f t="shared" si="52"/>
        <v xml:space="preserve"> </v>
      </c>
      <c r="M159" s="2" t="str">
        <f>IF(U159=2,K159,IF(W159=2,K159-SUM(M$8:M158),IF(X159=2,K159-SUM(M$8:M158),IF(X158=2,1-SUM(M$8:M158)," "))))</f>
        <v xml:space="preserve"> </v>
      </c>
      <c r="N159" s="1" t="str">
        <f t="shared" si="53"/>
        <v xml:space="preserve"> </v>
      </c>
      <c r="P159" s="3" t="str">
        <f>IF(O159="Plus",$K159,IF(O159="Basis",$K159-SUM(P$8:P158),IF(O159="Breedte",$K159-SUM(P$8:P158),IF(O158="Breedte",1-SUM(P$8:P158)," "))))</f>
        <v xml:space="preserve"> </v>
      </c>
      <c r="Q159" s="57" t="str">
        <f t="shared" si="68"/>
        <v/>
      </c>
      <c r="R159" s="93">
        <f t="shared" si="67"/>
        <v>110</v>
      </c>
      <c r="S159" s="12">
        <f t="shared" si="54"/>
        <v>-81</v>
      </c>
      <c r="T159" s="18">
        <f t="shared" si="55"/>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6"/>
        <v>1</v>
      </c>
      <c r="Z159" s="12">
        <f t="shared" si="57"/>
        <v>1</v>
      </c>
      <c r="AA159" s="12">
        <f t="shared" si="58"/>
        <v>1</v>
      </c>
      <c r="AB159" s="12">
        <f t="shared" si="59"/>
        <v>1</v>
      </c>
      <c r="AD159" s="12">
        <f t="shared" si="60"/>
        <v>-81</v>
      </c>
      <c r="AE159" s="18">
        <f t="shared" si="61"/>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2"/>
        <v>1</v>
      </c>
      <c r="AK159" s="12">
        <f t="shared" si="63"/>
        <v>1</v>
      </c>
      <c r="AL159" s="12">
        <f t="shared" si="64"/>
        <v>1</v>
      </c>
      <c r="AM159" s="12">
        <f t="shared" si="65"/>
        <v>1</v>
      </c>
    </row>
    <row r="160" spans="1:39" ht="12" customHeight="1" x14ac:dyDescent="0.15">
      <c r="A160" s="5">
        <f t="shared" si="50"/>
        <v>0</v>
      </c>
      <c r="B160" s="5">
        <f t="shared" si="51"/>
        <v>0</v>
      </c>
      <c r="C160" s="14">
        <f t="shared" si="66"/>
        <v>-82</v>
      </c>
      <c r="F160" s="253">
        <f>VLOOKUP(C160,Blad1!$A:$I,9,0)</f>
        <v>110</v>
      </c>
      <c r="G160" s="65" t="str">
        <f t="shared" si="48"/>
        <v/>
      </c>
      <c r="H160" s="4" t="str">
        <f>IF(G160="I",$K160,IF(G160="II",$K160-SUM(H$8:H159),IF(G160="III",$K160-SUM(H$8:H159),IF(G160="IV",$K160-SUM(H$8:H159),IF(G160="V",1-SUM(H$8:H159)," ")))))</f>
        <v xml:space="preserve"> </v>
      </c>
      <c r="I160" s="66" t="str">
        <f t="shared" si="49"/>
        <v/>
      </c>
      <c r="J160" s="43" t="str">
        <f>IF(I160="A",$K160,IF(I160="B",$K160-SUM(J$8:J159),IF(I160="C",$K160-SUM(J$8:J159),IF(I160="D",$K160-SUM(J$8:J159),IF(I160="E",1-SUM(J$8:J159)," ")))))</f>
        <v xml:space="preserve"> </v>
      </c>
      <c r="K160" s="1">
        <f>IF(C$4=0,0,(SUM(D$8:D160)/C$4))</f>
        <v>0</v>
      </c>
      <c r="L160" s="9" t="str">
        <f t="shared" si="52"/>
        <v xml:space="preserve"> </v>
      </c>
      <c r="M160" s="2" t="str">
        <f>IF(U160=2,K160,IF(W160=2,K160-SUM(M$8:M159),IF(X160=2,K160-SUM(M$8:M159),IF(X159=2,1-SUM(M$8:M159)," "))))</f>
        <v xml:space="preserve"> </v>
      </c>
      <c r="N160" s="1" t="str">
        <f t="shared" si="53"/>
        <v xml:space="preserve"> </v>
      </c>
      <c r="P160" s="3" t="str">
        <f>IF(O160="Plus",$K160,IF(O160="Basis",$K160-SUM(P$8:P159),IF(O160="Breedte",$K160-SUM(P$8:P159),IF(O159="Breedte",1-SUM(P$8:P159)," "))))</f>
        <v xml:space="preserve"> </v>
      </c>
      <c r="Q160" s="57" t="str">
        <f t="shared" si="68"/>
        <v/>
      </c>
      <c r="R160" s="93">
        <f t="shared" si="67"/>
        <v>110</v>
      </c>
      <c r="S160" s="12">
        <f t="shared" si="54"/>
        <v>-82</v>
      </c>
      <c r="T160" s="18">
        <f t="shared" si="55"/>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6"/>
        <v>1</v>
      </c>
      <c r="Z160" s="12">
        <f t="shared" si="57"/>
        <v>1</v>
      </c>
      <c r="AA160" s="12">
        <f t="shared" si="58"/>
        <v>1</v>
      </c>
      <c r="AB160" s="12">
        <f t="shared" si="59"/>
        <v>1</v>
      </c>
      <c r="AD160" s="12">
        <f t="shared" si="60"/>
        <v>-82</v>
      </c>
      <c r="AE160" s="18">
        <f t="shared" si="61"/>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2"/>
        <v>1</v>
      </c>
      <c r="AK160" s="12">
        <f t="shared" si="63"/>
        <v>1</v>
      </c>
      <c r="AL160" s="12">
        <f t="shared" si="64"/>
        <v>1</v>
      </c>
      <c r="AM160" s="12">
        <f t="shared" si="65"/>
        <v>1</v>
      </c>
    </row>
    <row r="161" spans="1:39" ht="12" customHeight="1" x14ac:dyDescent="0.15">
      <c r="A161" s="5">
        <f t="shared" si="50"/>
        <v>0</v>
      </c>
      <c r="B161" s="5">
        <f t="shared" si="51"/>
        <v>0</v>
      </c>
      <c r="C161" s="14">
        <f t="shared" si="66"/>
        <v>-83</v>
      </c>
      <c r="F161" s="253">
        <f>VLOOKUP(C161,Blad1!$A:$I,9,0)</f>
        <v>110</v>
      </c>
      <c r="G161" s="65" t="str">
        <f t="shared" ref="G161:G200" si="69">IF(C161=48,"I",IF(C161=39,"II",IF(C161=32,"III",IF(C161=23,"IV",IF(C161=0,"V","")))))</f>
        <v/>
      </c>
      <c r="H161" s="4" t="str">
        <f>IF(G161="I",$K161,IF(G161="II",$K161-SUM(H$8:H160),IF(G161="III",$K161-SUM(H$8:H160),IF(G161="IV",$K161-SUM(H$8:H160),IF(G161="V",1-SUM(H$8:H160)," ")))))</f>
        <v xml:space="preserve"> </v>
      </c>
      <c r="I161" s="66" t="str">
        <f t="shared" si="49"/>
        <v/>
      </c>
      <c r="J161" s="43" t="str">
        <f>IF(I161="A",$K161,IF(I161="B",$K161-SUM(J$8:J160),IF(I161="C",$K161-SUM(J$8:J160),IF(I161="D",$K161-SUM(J$8:J160),IF(I161="E",1-SUM(J$8:J160)," ")))))</f>
        <v xml:space="preserve"> </v>
      </c>
      <c r="K161" s="1">
        <f>IF(C$4=0,0,(SUM(D$8:D161)/C$4))</f>
        <v>0</v>
      </c>
      <c r="L161" s="9" t="str">
        <f t="shared" si="52"/>
        <v xml:space="preserve"> </v>
      </c>
      <c r="M161" s="2" t="str">
        <f>IF(U161=2,K161,IF(W161=2,K161-SUM(M$8:M160),IF(X161=2,K161-SUM(M$8:M160),IF(X160=2,1-SUM(M$8:M160)," "))))</f>
        <v xml:space="preserve"> </v>
      </c>
      <c r="N161" s="1" t="str">
        <f t="shared" si="53"/>
        <v xml:space="preserve"> </v>
      </c>
      <c r="P161" s="3" t="str">
        <f>IF(O161="Plus",$K161,IF(O161="Basis",$K161-SUM(P$8:P160),IF(O161="Breedte",$K161-SUM(P$8:P160),IF(O160="Breedte",1-SUM(P$8:P160)," "))))</f>
        <v xml:space="preserve"> </v>
      </c>
      <c r="Q161" s="57" t="str">
        <f t="shared" si="68"/>
        <v/>
      </c>
      <c r="R161" s="93">
        <f t="shared" si="67"/>
        <v>110</v>
      </c>
      <c r="S161" s="12">
        <f t="shared" si="54"/>
        <v>-83</v>
      </c>
      <c r="T161" s="18">
        <f t="shared" si="55"/>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6"/>
        <v>1</v>
      </c>
      <c r="Z161" s="12">
        <f t="shared" si="57"/>
        <v>1</v>
      </c>
      <c r="AA161" s="12">
        <f t="shared" si="58"/>
        <v>1</v>
      </c>
      <c r="AB161" s="12">
        <f t="shared" si="59"/>
        <v>1</v>
      </c>
      <c r="AD161" s="12">
        <f t="shared" si="60"/>
        <v>-83</v>
      </c>
      <c r="AE161" s="18">
        <f t="shared" si="61"/>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2"/>
        <v>1</v>
      </c>
      <c r="AK161" s="12">
        <f t="shared" si="63"/>
        <v>1</v>
      </c>
      <c r="AL161" s="12">
        <f t="shared" si="64"/>
        <v>1</v>
      </c>
      <c r="AM161" s="12">
        <f t="shared" si="65"/>
        <v>1</v>
      </c>
    </row>
    <row r="162" spans="1:39" ht="12" customHeight="1" x14ac:dyDescent="0.15">
      <c r="A162" s="5">
        <f t="shared" si="50"/>
        <v>0</v>
      </c>
      <c r="B162" s="5">
        <f t="shared" si="51"/>
        <v>0</v>
      </c>
      <c r="C162" s="14">
        <f t="shared" si="66"/>
        <v>-84</v>
      </c>
      <c r="F162" s="253">
        <f>VLOOKUP(C162,Blad1!$A:$I,9,0)</f>
        <v>110</v>
      </c>
      <c r="G162" s="65" t="str">
        <f t="shared" si="69"/>
        <v/>
      </c>
      <c r="H162" s="4" t="str">
        <f>IF(G162="I",$K162,IF(G162="II",$K162-SUM(H$8:H161),IF(G162="III",$K162-SUM(H$8:H161),IF(G162="IV",$K162-SUM(H$8:H161),IF(G162="V",1-SUM(H$8:H161)," ")))))</f>
        <v xml:space="preserve"> </v>
      </c>
      <c r="I162" s="66" t="str">
        <f t="shared" si="49"/>
        <v/>
      </c>
      <c r="J162" s="43" t="str">
        <f>IF(I162="A",$K162,IF(I162="B",$K162-SUM(J$8:J161),IF(I162="C",$K162-SUM(J$8:J161),IF(I162="D",$K162-SUM(J$8:J161),IF(I162="E",1-SUM(J$8:J161)," ")))))</f>
        <v xml:space="preserve"> </v>
      </c>
      <c r="K162" s="1">
        <f>IF(C$4=0,0,(SUM(D$8:D162)/C$4))</f>
        <v>0</v>
      </c>
      <c r="L162" s="9" t="str">
        <f t="shared" si="52"/>
        <v xml:space="preserve"> </v>
      </c>
      <c r="M162" s="2" t="str">
        <f>IF(U162=2,K162,IF(W162=2,K162-SUM(M$8:M161),IF(X162=2,K162-SUM(M$8:M161),IF(X161=2,1-SUM(M$8:M161)," "))))</f>
        <v xml:space="preserve"> </v>
      </c>
      <c r="N162" s="1" t="str">
        <f t="shared" si="53"/>
        <v xml:space="preserve"> </v>
      </c>
      <c r="P162" s="3" t="str">
        <f>IF(O162="Plus",$K162,IF(O162="Basis",$K162-SUM(P$8:P161),IF(O162="Breedte",$K162-SUM(P$8:P161),IF(O161="Breedte",1-SUM(P$8:P161)," "))))</f>
        <v xml:space="preserve"> </v>
      </c>
      <c r="Q162" s="57" t="str">
        <f t="shared" si="68"/>
        <v/>
      </c>
      <c r="R162" s="93">
        <f t="shared" si="67"/>
        <v>110</v>
      </c>
      <c r="S162" s="12">
        <f t="shared" si="54"/>
        <v>-84</v>
      </c>
      <c r="T162" s="18">
        <f t="shared" si="55"/>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6"/>
        <v>1</v>
      </c>
      <c r="Z162" s="12">
        <f t="shared" si="57"/>
        <v>1</v>
      </c>
      <c r="AA162" s="12">
        <f t="shared" si="58"/>
        <v>1</v>
      </c>
      <c r="AB162" s="12">
        <f t="shared" si="59"/>
        <v>1</v>
      </c>
      <c r="AD162" s="12">
        <f t="shared" si="60"/>
        <v>-84</v>
      </c>
      <c r="AE162" s="18">
        <f t="shared" si="61"/>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2"/>
        <v>1</v>
      </c>
      <c r="AK162" s="12">
        <f t="shared" si="63"/>
        <v>1</v>
      </c>
      <c r="AL162" s="12">
        <f t="shared" si="64"/>
        <v>1</v>
      </c>
      <c r="AM162" s="12">
        <f t="shared" si="65"/>
        <v>1</v>
      </c>
    </row>
    <row r="163" spans="1:39" ht="12" customHeight="1" x14ac:dyDescent="0.15">
      <c r="A163" s="5">
        <f t="shared" si="50"/>
        <v>0</v>
      </c>
      <c r="B163" s="5">
        <f t="shared" si="51"/>
        <v>0</v>
      </c>
      <c r="C163" s="14">
        <f t="shared" si="66"/>
        <v>-85</v>
      </c>
      <c r="F163" s="253">
        <f>VLOOKUP(C163,Blad1!$A:$I,9,0)</f>
        <v>110</v>
      </c>
      <c r="G163" s="65" t="str">
        <f t="shared" si="69"/>
        <v/>
      </c>
      <c r="H163" s="4" t="str">
        <f>IF(G163="I",$K163,IF(G163="II",$K163-SUM(H$8:H162),IF(G163="III",$K163-SUM(H$8:H162),IF(G163="IV",$K163-SUM(H$8:H162),IF(G163="V",1-SUM(H$8:H162)," ")))))</f>
        <v xml:space="preserve"> </v>
      </c>
      <c r="I163" s="66" t="str">
        <f t="shared" si="49"/>
        <v/>
      </c>
      <c r="J163" s="43" t="str">
        <f>IF(I163="A",$K163,IF(I163="B",$K163-SUM(J$8:J162),IF(I163="C",$K163-SUM(J$8:J162),IF(I163="D",$K163-SUM(J$8:J162),IF(I163="E",1-SUM(J$8:J162)," ")))))</f>
        <v xml:space="preserve"> </v>
      </c>
      <c r="K163" s="1">
        <f>IF(C$4=0,0,(SUM(D$8:D163)/C$4))</f>
        <v>0</v>
      </c>
      <c r="L163" s="9" t="str">
        <f t="shared" si="52"/>
        <v xml:space="preserve"> </v>
      </c>
      <c r="M163" s="2" t="str">
        <f>IF(U163=2,K163,IF(W163=2,K163-SUM(M$8:M162),IF(X163=2,K163-SUM(M$8:M162),IF(X162=2,1-SUM(M$8:M162)," "))))</f>
        <v xml:space="preserve"> </v>
      </c>
      <c r="N163" s="1" t="str">
        <f t="shared" si="53"/>
        <v xml:space="preserve"> </v>
      </c>
      <c r="P163" s="3" t="str">
        <f>IF(O163="Plus",$K163,IF(O163="Basis",$K163-SUM(P$8:P162),IF(O163="Breedte",$K163-SUM(P$8:P162),IF(O162="Breedte",1-SUM(P$8:P162)," "))))</f>
        <v xml:space="preserve"> </v>
      </c>
      <c r="Q163" s="57" t="str">
        <f t="shared" si="68"/>
        <v/>
      </c>
      <c r="R163" s="93">
        <f t="shared" si="67"/>
        <v>110</v>
      </c>
      <c r="S163" s="12">
        <f t="shared" si="54"/>
        <v>-85</v>
      </c>
      <c r="T163" s="18">
        <f t="shared" si="55"/>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6"/>
        <v>1</v>
      </c>
      <c r="Z163" s="12">
        <f t="shared" si="57"/>
        <v>1</v>
      </c>
      <c r="AA163" s="12">
        <f t="shared" si="58"/>
        <v>1</v>
      </c>
      <c r="AB163" s="12">
        <f t="shared" si="59"/>
        <v>1</v>
      </c>
      <c r="AD163" s="12">
        <f t="shared" si="60"/>
        <v>-85</v>
      </c>
      <c r="AE163" s="18">
        <f t="shared" si="61"/>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2"/>
        <v>1</v>
      </c>
      <c r="AK163" s="12">
        <f t="shared" si="63"/>
        <v>1</v>
      </c>
      <c r="AL163" s="12">
        <f t="shared" si="64"/>
        <v>1</v>
      </c>
      <c r="AM163" s="12">
        <f t="shared" si="65"/>
        <v>1</v>
      </c>
    </row>
    <row r="164" spans="1:39" ht="12" customHeight="1" x14ac:dyDescent="0.15">
      <c r="A164" s="5">
        <f t="shared" si="50"/>
        <v>0</v>
      </c>
      <c r="B164" s="5">
        <f t="shared" si="51"/>
        <v>0</v>
      </c>
      <c r="C164" s="14">
        <f t="shared" si="66"/>
        <v>-86</v>
      </c>
      <c r="F164" s="253">
        <f>VLOOKUP(C164,Blad1!$A:$I,9,0)</f>
        <v>110</v>
      </c>
      <c r="G164" s="65" t="str">
        <f t="shared" si="69"/>
        <v/>
      </c>
      <c r="H164" s="4" t="str">
        <f>IF(G164="I",$K164,IF(G164="II",$K164-SUM(H$8:H163),IF(G164="III",$K164-SUM(H$8:H163),IF(G164="IV",$K164-SUM(H$8:H163),IF(G164="V",1-SUM(H$8:H163)," ")))))</f>
        <v xml:space="preserve"> </v>
      </c>
      <c r="I164" s="66" t="str">
        <f t="shared" si="49"/>
        <v/>
      </c>
      <c r="J164" s="43" t="str">
        <f>IF(I164="A",$K164,IF(I164="B",$K164-SUM(J$8:J163),IF(I164="C",$K164-SUM(J$8:J163),IF(I164="D",$K164-SUM(J$8:J163),IF(I164="E",1-SUM(J$8:J163)," ")))))</f>
        <v xml:space="preserve"> </v>
      </c>
      <c r="K164" s="1">
        <f>IF(C$4=0,0,(SUM(D$8:D164)/C$4))</f>
        <v>0</v>
      </c>
      <c r="L164" s="9" t="str">
        <f t="shared" si="52"/>
        <v xml:space="preserve"> </v>
      </c>
      <c r="M164" s="2" t="str">
        <f>IF(U164=2,K164,IF(W164=2,K164-SUM(M$8:M163),IF(X164=2,K164-SUM(M$8:M163),IF(X163=2,1-SUM(M$8:M163)," "))))</f>
        <v xml:space="preserve"> </v>
      </c>
      <c r="N164" s="1" t="str">
        <f t="shared" si="53"/>
        <v xml:space="preserve"> </v>
      </c>
      <c r="P164" s="3" t="str">
        <f>IF(O164="Plus",$K164,IF(O164="Basis",$K164-SUM(P$8:P163),IF(O164="Breedte",$K164-SUM(P$8:P163),IF(O163="Breedte",1-SUM(P$8:P163)," "))))</f>
        <v xml:space="preserve"> </v>
      </c>
      <c r="Q164" s="57" t="str">
        <f t="shared" si="68"/>
        <v/>
      </c>
      <c r="R164" s="93">
        <f t="shared" si="67"/>
        <v>110</v>
      </c>
      <c r="S164" s="12">
        <f t="shared" si="54"/>
        <v>-86</v>
      </c>
      <c r="T164" s="18">
        <f t="shared" si="55"/>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6"/>
        <v>1</v>
      </c>
      <c r="Z164" s="12">
        <f t="shared" si="57"/>
        <v>1</v>
      </c>
      <c r="AA164" s="12">
        <f t="shared" si="58"/>
        <v>1</v>
      </c>
      <c r="AB164" s="12">
        <f t="shared" si="59"/>
        <v>1</v>
      </c>
      <c r="AD164" s="12">
        <f t="shared" si="60"/>
        <v>-86</v>
      </c>
      <c r="AE164" s="18">
        <f t="shared" si="61"/>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2"/>
        <v>1</v>
      </c>
      <c r="AK164" s="12">
        <f t="shared" si="63"/>
        <v>1</v>
      </c>
      <c r="AL164" s="12">
        <f t="shared" si="64"/>
        <v>1</v>
      </c>
      <c r="AM164" s="12">
        <f t="shared" si="65"/>
        <v>1</v>
      </c>
    </row>
    <row r="165" spans="1:39" ht="12" customHeight="1" x14ac:dyDescent="0.15">
      <c r="A165" s="5">
        <f t="shared" si="50"/>
        <v>0</v>
      </c>
      <c r="B165" s="5">
        <f t="shared" si="51"/>
        <v>0</v>
      </c>
      <c r="C165" s="14">
        <f t="shared" si="66"/>
        <v>-87</v>
      </c>
      <c r="F165" s="253" t="e">
        <f>VLOOKUP(C165,Blad1!$A:$I,9,0)</f>
        <v>#N/A</v>
      </c>
      <c r="G165" s="65" t="str">
        <f t="shared" si="69"/>
        <v/>
      </c>
      <c r="H165" s="4" t="str">
        <f>IF(G165="I",$K165,IF(G165="II",$K165-SUM(H$8:H164),IF(G165="III",$K165-SUM(H$8:H164),IF(G165="IV",$K165-SUM(H$8:H164),IF(G165="V",1-SUM(H$8:H164)," ")))))</f>
        <v xml:space="preserve"> </v>
      </c>
      <c r="I165" s="66" t="str">
        <f t="shared" si="49"/>
        <v/>
      </c>
      <c r="J165" s="43" t="str">
        <f>IF(I165="A",$K165,IF(I165="B",$K165-SUM(J$8:J164),IF(I165="C",$K165-SUM(J$8:J164),IF(I165="D",$K165-SUM(J$8:J164),IF(I165="E",1-SUM(J$8:J164)," ")))))</f>
        <v xml:space="preserve"> </v>
      </c>
      <c r="K165" s="1">
        <f>IF(C$4=0,0,(SUM(D$8:D165)/C$4))</f>
        <v>0</v>
      </c>
      <c r="L165" s="9" t="str">
        <f t="shared" si="52"/>
        <v xml:space="preserve"> </v>
      </c>
      <c r="M165" s="2" t="str">
        <f>IF(U165=2,K165,IF(W165=2,K165-SUM(M$8:M164),IF(X165=2,K165-SUM(M$8:M164),IF(X164=2,1-SUM(M$8:M164)," "))))</f>
        <v xml:space="preserve"> </v>
      </c>
      <c r="N165" s="1" t="str">
        <f t="shared" si="53"/>
        <v xml:space="preserve"> </v>
      </c>
      <c r="P165" s="3" t="str">
        <f>IF(O165="Plus",$K165,IF(O165="Basis",$K165-SUM(P$8:P164),IF(O165="Breedte",$K165-SUM(P$8:P164),IF(O164="Breedte",1-SUM(P$8:P164)," "))))</f>
        <v xml:space="preserve"> </v>
      </c>
      <c r="Q165" s="57" t="str">
        <f t="shared" si="68"/>
        <v/>
      </c>
      <c r="R165" s="93" t="e">
        <f t="shared" si="67"/>
        <v>#N/A</v>
      </c>
      <c r="S165" s="12">
        <f t="shared" si="54"/>
        <v>-87</v>
      </c>
      <c r="T165" s="18">
        <f t="shared" si="55"/>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6"/>
        <v>1</v>
      </c>
      <c r="Z165" s="12">
        <f t="shared" si="57"/>
        <v>1</v>
      </c>
      <c r="AA165" s="12">
        <f t="shared" si="58"/>
        <v>1</v>
      </c>
      <c r="AB165" s="12">
        <f t="shared" si="59"/>
        <v>1</v>
      </c>
      <c r="AD165" s="12">
        <f t="shared" si="60"/>
        <v>-87</v>
      </c>
      <c r="AE165" s="18">
        <f t="shared" si="61"/>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2"/>
        <v>1</v>
      </c>
      <c r="AK165" s="12">
        <f t="shared" si="63"/>
        <v>1</v>
      </c>
      <c r="AL165" s="12">
        <f t="shared" si="64"/>
        <v>1</v>
      </c>
      <c r="AM165" s="12">
        <f t="shared" si="65"/>
        <v>1</v>
      </c>
    </row>
    <row r="166" spans="1:39" ht="12" customHeight="1" x14ac:dyDescent="0.15">
      <c r="A166" s="5">
        <f t="shared" si="50"/>
        <v>0</v>
      </c>
      <c r="B166" s="5">
        <f t="shared" si="51"/>
        <v>0</v>
      </c>
      <c r="C166" s="14">
        <f t="shared" si="66"/>
        <v>-88</v>
      </c>
      <c r="F166" s="253" t="e">
        <f>VLOOKUP(C166,Blad1!$A:$I,9,0)</f>
        <v>#N/A</v>
      </c>
      <c r="G166" s="65" t="str">
        <f t="shared" si="69"/>
        <v/>
      </c>
      <c r="H166" s="4" t="str">
        <f>IF(G166="I",$K166,IF(G166="II",$K166-SUM(H$8:H165),IF(G166="III",$K166-SUM(H$8:H165),IF(G166="IV",$K166-SUM(H$8:H165),IF(G166="V",1-SUM(H$8:H165)," ")))))</f>
        <v xml:space="preserve"> </v>
      </c>
      <c r="I166" s="66" t="str">
        <f t="shared" si="49"/>
        <v/>
      </c>
      <c r="J166" s="43" t="str">
        <f>IF(I166="A",$K166,IF(I166="B",$K166-SUM(J$8:J165),IF(I166="C",$K166-SUM(J$8:J165),IF(I166="D",$K166-SUM(J$8:J165),IF(I166="E",1-SUM(J$8:J165)," ")))))</f>
        <v xml:space="preserve"> </v>
      </c>
      <c r="K166" s="1">
        <f>IF(C$4=0,0,(SUM(D$8:D166)/C$4))</f>
        <v>0</v>
      </c>
      <c r="L166" s="9" t="str">
        <f t="shared" si="52"/>
        <v xml:space="preserve"> </v>
      </c>
      <c r="M166" s="2" t="str">
        <f>IF(U166=2,K166,IF(W166=2,K166-SUM(M$8:M165),IF(X166=2,K166-SUM(M$8:M165),IF(X165=2,1-SUM(M$8:M165)," "))))</f>
        <v xml:space="preserve"> </v>
      </c>
      <c r="N166" s="1" t="str">
        <f t="shared" si="53"/>
        <v xml:space="preserve"> </v>
      </c>
      <c r="P166" s="3" t="str">
        <f>IF(O166="Plus",$K166,IF(O166="Basis",$K166-SUM(P$8:P165),IF(O166="Breedte",$K166-SUM(P$8:P165),IF(O165="Breedte",1-SUM(P$8:P165)," "))))</f>
        <v xml:space="preserve"> </v>
      </c>
      <c r="Q166" s="57" t="str">
        <f t="shared" si="68"/>
        <v/>
      </c>
      <c r="R166" s="93" t="e">
        <f t="shared" si="67"/>
        <v>#N/A</v>
      </c>
      <c r="S166" s="12">
        <f t="shared" si="54"/>
        <v>-88</v>
      </c>
      <c r="T166" s="18">
        <f t="shared" si="55"/>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6"/>
        <v>1</v>
      </c>
      <c r="Z166" s="12">
        <f t="shared" si="57"/>
        <v>1</v>
      </c>
      <c r="AA166" s="12">
        <f t="shared" si="58"/>
        <v>1</v>
      </c>
      <c r="AB166" s="12">
        <f t="shared" si="59"/>
        <v>1</v>
      </c>
      <c r="AD166" s="12">
        <f t="shared" si="60"/>
        <v>-88</v>
      </c>
      <c r="AE166" s="18">
        <f t="shared" si="61"/>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2"/>
        <v>1</v>
      </c>
      <c r="AK166" s="12">
        <f t="shared" si="63"/>
        <v>1</v>
      </c>
      <c r="AL166" s="12">
        <f t="shared" si="64"/>
        <v>1</v>
      </c>
      <c r="AM166" s="12">
        <f t="shared" si="65"/>
        <v>1</v>
      </c>
    </row>
    <row r="167" spans="1:39" ht="12" customHeight="1" x14ac:dyDescent="0.15">
      <c r="A167" s="5">
        <f t="shared" si="50"/>
        <v>0</v>
      </c>
      <c r="B167" s="5">
        <f t="shared" si="51"/>
        <v>0</v>
      </c>
      <c r="C167" s="14">
        <f t="shared" si="66"/>
        <v>-89</v>
      </c>
      <c r="F167" s="253" t="e">
        <f>VLOOKUP(C167,Blad1!$A:$I,9,0)</f>
        <v>#N/A</v>
      </c>
      <c r="G167" s="65" t="str">
        <f t="shared" si="69"/>
        <v/>
      </c>
      <c r="H167" s="4" t="str">
        <f>IF(G167="I",$K167,IF(G167="II",$K167-SUM(H$8:H166),IF(G167="III",$K167-SUM(H$8:H166),IF(G167="IV",$K167-SUM(H$8:H166),IF(G167="V",1-SUM(H$8:H166)," ")))))</f>
        <v xml:space="preserve"> </v>
      </c>
      <c r="I167" s="66" t="str">
        <f t="shared" si="49"/>
        <v/>
      </c>
      <c r="J167" s="43" t="str">
        <f>IF(I167="A",$K167,IF(I167="B",$K167-SUM(J$8:J166),IF(I167="C",$K167-SUM(J$8:J166),IF(I167="D",$K167-SUM(J$8:J166),IF(I167="E",1-SUM(J$8:J166)," ")))))</f>
        <v xml:space="preserve"> </v>
      </c>
      <c r="K167" s="1">
        <f>IF(C$4=0,0,(SUM(D$8:D167)/C$4))</f>
        <v>0</v>
      </c>
      <c r="L167" s="9" t="str">
        <f t="shared" si="52"/>
        <v xml:space="preserve"> </v>
      </c>
      <c r="M167" s="2" t="str">
        <f>IF(U167=2,K167,IF(W167=2,K167-SUM(M$8:M166),IF(X167=2,K167-SUM(M$8:M166),IF(X166=2,1-SUM(M$8:M166)," "))))</f>
        <v xml:space="preserve"> </v>
      </c>
      <c r="N167" s="1" t="str">
        <f t="shared" si="53"/>
        <v xml:space="preserve"> </v>
      </c>
      <c r="P167" s="3" t="str">
        <f>IF(O167="Plus",$K167,IF(O167="Basis",$K167-SUM(P$8:P166),IF(O167="Breedte",$K167-SUM(P$8:P166),IF(O166="Breedte",1-SUM(P$8:P166)," "))))</f>
        <v xml:space="preserve"> </v>
      </c>
      <c r="Q167" s="57" t="str">
        <f t="shared" si="68"/>
        <v/>
      </c>
      <c r="R167" s="93" t="e">
        <f t="shared" si="67"/>
        <v>#N/A</v>
      </c>
      <c r="S167" s="12">
        <f t="shared" si="54"/>
        <v>-89</v>
      </c>
      <c r="T167" s="18">
        <f t="shared" si="55"/>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6"/>
        <v>1</v>
      </c>
      <c r="Z167" s="12">
        <f t="shared" si="57"/>
        <v>1</v>
      </c>
      <c r="AA167" s="12">
        <f t="shared" si="58"/>
        <v>1</v>
      </c>
      <c r="AB167" s="12">
        <f t="shared" si="59"/>
        <v>1</v>
      </c>
      <c r="AD167" s="12">
        <f t="shared" si="60"/>
        <v>-89</v>
      </c>
      <c r="AE167" s="18">
        <f t="shared" si="61"/>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2"/>
        <v>1</v>
      </c>
      <c r="AK167" s="12">
        <f t="shared" si="63"/>
        <v>1</v>
      </c>
      <c r="AL167" s="12">
        <f t="shared" si="64"/>
        <v>1</v>
      </c>
      <c r="AM167" s="12">
        <f t="shared" si="65"/>
        <v>1</v>
      </c>
    </row>
    <row r="168" spans="1:39" ht="12" customHeight="1" x14ac:dyDescent="0.15">
      <c r="A168" s="5">
        <f t="shared" si="50"/>
        <v>0</v>
      </c>
      <c r="B168" s="5">
        <f t="shared" si="51"/>
        <v>0</v>
      </c>
      <c r="C168" s="14">
        <f t="shared" si="66"/>
        <v>-90</v>
      </c>
      <c r="F168" s="253" t="e">
        <f>VLOOKUP(C168,Blad1!$A:$I,9,0)</f>
        <v>#N/A</v>
      </c>
      <c r="G168" s="65" t="str">
        <f t="shared" si="69"/>
        <v/>
      </c>
      <c r="H168" s="4" t="str">
        <f>IF(G168="I",$K168,IF(G168="II",$K168-SUM(H$8:H167),IF(G168="III",$K168-SUM(H$8:H167),IF(G168="IV",$K168-SUM(H$8:H167),IF(G168="V",1-SUM(H$8:H167)," ")))))</f>
        <v xml:space="preserve"> </v>
      </c>
      <c r="I168" s="66" t="str">
        <f t="shared" si="49"/>
        <v/>
      </c>
      <c r="J168" s="43" t="str">
        <f>IF(I168="A",$K168,IF(I168="B",$K168-SUM(J$8:J167),IF(I168="C",$K168-SUM(J$8:J167),IF(I168="D",$K168-SUM(J$8:J167),IF(I168="E",1-SUM(J$8:J167)," ")))))</f>
        <v xml:space="preserve"> </v>
      </c>
      <c r="K168" s="1">
        <f>IF(C$4=0,0,(SUM(D$8:D168)/C$4))</f>
        <v>0</v>
      </c>
      <c r="L168" s="9" t="str">
        <f t="shared" si="52"/>
        <v xml:space="preserve"> </v>
      </c>
      <c r="M168" s="2" t="str">
        <f>IF(U168=2,K168,IF(W168=2,K168-SUM(M$8:M167),IF(X168=2,K168-SUM(M$8:M167),IF(X167=2,1-SUM(M$8:M167)," "))))</f>
        <v xml:space="preserve"> </v>
      </c>
      <c r="N168" s="1" t="str">
        <f t="shared" si="53"/>
        <v xml:space="preserve"> </v>
      </c>
      <c r="P168" s="3" t="str">
        <f>IF(O168="Plus",$K168,IF(O168="Basis",$K168-SUM(P$8:P167),IF(O168="Breedte",$K168-SUM(P$8:P167),IF(O167="Breedte",1-SUM(P$8:P167)," "))))</f>
        <v xml:space="preserve"> </v>
      </c>
      <c r="Q168" s="57" t="str">
        <f t="shared" si="68"/>
        <v/>
      </c>
      <c r="R168" s="93" t="e">
        <f t="shared" si="67"/>
        <v>#N/A</v>
      </c>
      <c r="S168" s="12">
        <f t="shared" si="54"/>
        <v>-90</v>
      </c>
      <c r="T168" s="18">
        <f t="shared" si="55"/>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6"/>
        <v>1</v>
      </c>
      <c r="Z168" s="12">
        <f t="shared" si="57"/>
        <v>1</v>
      </c>
      <c r="AA168" s="12">
        <f t="shared" si="58"/>
        <v>1</v>
      </c>
      <c r="AB168" s="12">
        <f t="shared" si="59"/>
        <v>1</v>
      </c>
      <c r="AD168" s="12">
        <f t="shared" si="60"/>
        <v>-90</v>
      </c>
      <c r="AE168" s="18">
        <f t="shared" si="61"/>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2"/>
        <v>1</v>
      </c>
      <c r="AK168" s="12">
        <f t="shared" si="63"/>
        <v>1</v>
      </c>
      <c r="AL168" s="12">
        <f t="shared" si="64"/>
        <v>1</v>
      </c>
      <c r="AM168" s="12">
        <f t="shared" si="65"/>
        <v>1</v>
      </c>
    </row>
    <row r="169" spans="1:39" ht="12" customHeight="1" x14ac:dyDescent="0.15">
      <c r="A169" s="5">
        <f t="shared" si="50"/>
        <v>0</v>
      </c>
      <c r="B169" s="5">
        <f t="shared" si="51"/>
        <v>0</v>
      </c>
      <c r="C169" s="14">
        <f t="shared" si="66"/>
        <v>-91</v>
      </c>
      <c r="F169" s="253" t="e">
        <f>VLOOKUP(C169,Blad1!$A:$I,9,0)</f>
        <v>#N/A</v>
      </c>
      <c r="G169" s="65" t="str">
        <f t="shared" si="69"/>
        <v/>
      </c>
      <c r="H169" s="4" t="str">
        <f>IF(G169="I",$K169,IF(G169="II",$K169-SUM(H$8:H168),IF(G169="III",$K169-SUM(H$8:H168),IF(G169="IV",$K169-SUM(H$8:H168),IF(G169="V",1-SUM(H$8:H168)," ")))))</f>
        <v xml:space="preserve"> </v>
      </c>
      <c r="I169" s="66" t="str">
        <f t="shared" si="49"/>
        <v/>
      </c>
      <c r="J169" s="43" t="str">
        <f>IF(I169="A",$K169,IF(I169="B",$K169-SUM(J$8:J168),IF(I169="C",$K169-SUM(J$8:J168),IF(I169="D",$K169-SUM(J$8:J168),IF(I169="E",1-SUM(J$8:J168)," ")))))</f>
        <v xml:space="preserve"> </v>
      </c>
      <c r="K169" s="1">
        <f>IF(C$4=0,0,(SUM(D$8:D169)/C$4))</f>
        <v>0</v>
      </c>
      <c r="L169" s="9" t="str">
        <f t="shared" si="52"/>
        <v xml:space="preserve"> </v>
      </c>
      <c r="M169" s="2" t="str">
        <f>IF(U169=2,K169,IF(W169=2,K169-SUM(M$8:M168),IF(X169=2,K169-SUM(M$8:M168),IF(X168=2,1-SUM(M$8:M168)," "))))</f>
        <v xml:space="preserve"> </v>
      </c>
      <c r="N169" s="1" t="str">
        <f t="shared" si="53"/>
        <v xml:space="preserve"> </v>
      </c>
      <c r="P169" s="3" t="str">
        <f>IF(O169="Plus",$K169,IF(O169="Basis",$K169-SUM(P$8:P168),IF(O169="Breedte",$K169-SUM(P$8:P168),IF(O168="Breedte",1-SUM(P$8:P168)," "))))</f>
        <v xml:space="preserve"> </v>
      </c>
      <c r="Q169" s="57" t="str">
        <f t="shared" si="68"/>
        <v/>
      </c>
      <c r="R169" s="93" t="e">
        <f t="shared" si="67"/>
        <v>#N/A</v>
      </c>
      <c r="S169" s="12">
        <f t="shared" si="54"/>
        <v>-91</v>
      </c>
      <c r="T169" s="18">
        <f t="shared" si="55"/>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6"/>
        <v>1</v>
      </c>
      <c r="Z169" s="12">
        <f t="shared" si="57"/>
        <v>1</v>
      </c>
      <c r="AA169" s="12">
        <f t="shared" si="58"/>
        <v>1</v>
      </c>
      <c r="AB169" s="12">
        <f t="shared" si="59"/>
        <v>1</v>
      </c>
      <c r="AD169" s="12">
        <f t="shared" si="60"/>
        <v>-91</v>
      </c>
      <c r="AE169" s="18">
        <f t="shared" si="61"/>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2"/>
        <v>1</v>
      </c>
      <c r="AK169" s="12">
        <f t="shared" si="63"/>
        <v>1</v>
      </c>
      <c r="AL169" s="12">
        <f t="shared" si="64"/>
        <v>1</v>
      </c>
      <c r="AM169" s="12">
        <f t="shared" si="65"/>
        <v>1</v>
      </c>
    </row>
    <row r="170" spans="1:39" ht="12" customHeight="1" x14ac:dyDescent="0.15">
      <c r="A170" s="5">
        <f t="shared" si="50"/>
        <v>0</v>
      </c>
      <c r="B170" s="5">
        <f t="shared" si="51"/>
        <v>0</v>
      </c>
      <c r="C170" s="14">
        <f t="shared" si="66"/>
        <v>-92</v>
      </c>
      <c r="F170" s="253" t="e">
        <f>VLOOKUP(C170,Blad1!$A:$I,9,0)</f>
        <v>#N/A</v>
      </c>
      <c r="G170" s="65" t="str">
        <f t="shared" si="69"/>
        <v/>
      </c>
      <c r="H170" s="4" t="str">
        <f>IF(G170="I",$K170,IF(G170="II",$K170-SUM(H$8:H169),IF(G170="III",$K170-SUM(H$8:H169),IF(G170="IV",$K170-SUM(H$8:H169),IF(G170="V",1-SUM(H$8:H169)," ")))))</f>
        <v xml:space="preserve"> </v>
      </c>
      <c r="I170" s="66" t="str">
        <f t="shared" si="49"/>
        <v/>
      </c>
      <c r="J170" s="43" t="str">
        <f>IF(I170="A",$K170,IF(I170="B",$K170-SUM(J$8:J169),IF(I170="C",$K170-SUM(J$8:J169),IF(I170="D",$K170-SUM(J$8:J169),IF(I170="E",1-SUM(J$8:J169)," ")))))</f>
        <v xml:space="preserve"> </v>
      </c>
      <c r="K170" s="1">
        <f>IF(C$4=0,0,(SUM(D$8:D170)/C$4))</f>
        <v>0</v>
      </c>
      <c r="L170" s="9" t="str">
        <f t="shared" si="52"/>
        <v xml:space="preserve"> </v>
      </c>
      <c r="M170" s="2" t="str">
        <f>IF(U170=2,K170,IF(W170=2,K170-SUM(M$8:M169),IF(X170=2,K170-SUM(M$8:M169),IF(X169=2,1-SUM(M$8:M169)," "))))</f>
        <v xml:space="preserve"> </v>
      </c>
      <c r="N170" s="1" t="str">
        <f t="shared" si="53"/>
        <v xml:space="preserve"> </v>
      </c>
      <c r="P170" s="3" t="str">
        <f>IF(O170="Plus",$K170,IF(O170="Basis",$K170-SUM(P$8:P169),IF(O170="Breedte",$K170-SUM(P$8:P169),IF(O169="Breedte",1-SUM(P$8:P169)," "))))</f>
        <v xml:space="preserve"> </v>
      </c>
      <c r="Q170" s="57" t="str">
        <f t="shared" si="68"/>
        <v/>
      </c>
      <c r="R170" s="93" t="e">
        <f t="shared" si="67"/>
        <v>#N/A</v>
      </c>
      <c r="S170" s="12">
        <f t="shared" si="54"/>
        <v>-92</v>
      </c>
      <c r="T170" s="18">
        <f t="shared" si="55"/>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6"/>
        <v>1</v>
      </c>
      <c r="Z170" s="12">
        <f t="shared" si="57"/>
        <v>1</v>
      </c>
      <c r="AA170" s="12">
        <f t="shared" si="58"/>
        <v>1</v>
      </c>
      <c r="AB170" s="12">
        <f t="shared" si="59"/>
        <v>1</v>
      </c>
      <c r="AD170" s="12">
        <f t="shared" si="60"/>
        <v>-92</v>
      </c>
      <c r="AE170" s="18">
        <f t="shared" si="61"/>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2"/>
        <v>1</v>
      </c>
      <c r="AK170" s="12">
        <f t="shared" si="63"/>
        <v>1</v>
      </c>
      <c r="AL170" s="12">
        <f t="shared" si="64"/>
        <v>1</v>
      </c>
      <c r="AM170" s="12">
        <f t="shared" si="65"/>
        <v>1</v>
      </c>
    </row>
    <row r="171" spans="1:39" ht="12" customHeight="1" x14ac:dyDescent="0.15">
      <c r="A171" s="5">
        <f t="shared" si="50"/>
        <v>0</v>
      </c>
      <c r="B171" s="5">
        <f t="shared" si="51"/>
        <v>0</v>
      </c>
      <c r="C171" s="14">
        <f t="shared" si="66"/>
        <v>-93</v>
      </c>
      <c r="F171" s="253" t="e">
        <f>VLOOKUP(C171,Blad1!$A:$I,9,0)</f>
        <v>#N/A</v>
      </c>
      <c r="G171" s="65" t="str">
        <f t="shared" si="69"/>
        <v/>
      </c>
      <c r="H171" s="4" t="str">
        <f>IF(G171="I",$K171,IF(G171="II",$K171-SUM(H$8:H170),IF(G171="III",$K171-SUM(H$8:H170),IF(G171="IV",$K171-SUM(H$8:H170),IF(G171="V",1-SUM(H$8:H170)," ")))))</f>
        <v xml:space="preserve"> </v>
      </c>
      <c r="I171" s="66" t="str">
        <f t="shared" si="49"/>
        <v/>
      </c>
      <c r="J171" s="43" t="str">
        <f>IF(I171="A",$K171,IF(I171="B",$K171-SUM(J$8:J170),IF(I171="C",$K171-SUM(J$8:J170),IF(I171="D",$K171-SUM(J$8:J170),IF(I171="E",1-SUM(J$8:J170)," ")))))</f>
        <v xml:space="preserve"> </v>
      </c>
      <c r="K171" s="1">
        <f>IF(C$4=0,0,(SUM(D$8:D171)/C$4))</f>
        <v>0</v>
      </c>
      <c r="L171" s="9" t="str">
        <f t="shared" si="52"/>
        <v xml:space="preserve"> </v>
      </c>
      <c r="M171" s="2" t="str">
        <f>IF(U171=2,K171,IF(W171=2,K171-SUM(M$8:M170),IF(X171=2,K171-SUM(M$8:M170),IF(X170=2,1-SUM(M$8:M170)," "))))</f>
        <v xml:space="preserve"> </v>
      </c>
      <c r="N171" s="1" t="str">
        <f t="shared" si="53"/>
        <v xml:space="preserve"> </v>
      </c>
      <c r="P171" s="3" t="str">
        <f>IF(O171="Plus",$K171,IF(O171="Basis",$K171-SUM(P$8:P170),IF(O171="Breedte",$K171-SUM(P$8:P170),IF(O170="Breedte",1-SUM(P$8:P170)," "))))</f>
        <v xml:space="preserve"> </v>
      </c>
      <c r="Q171" s="57" t="str">
        <f t="shared" si="68"/>
        <v/>
      </c>
      <c r="R171" s="93" t="e">
        <f t="shared" si="67"/>
        <v>#N/A</v>
      </c>
      <c r="S171" s="12">
        <f t="shared" si="54"/>
        <v>-93</v>
      </c>
      <c r="T171" s="18">
        <f t="shared" si="55"/>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6"/>
        <v>1</v>
      </c>
      <c r="Z171" s="12">
        <f t="shared" si="57"/>
        <v>1</v>
      </c>
      <c r="AA171" s="12">
        <f t="shared" si="58"/>
        <v>1</v>
      </c>
      <c r="AB171" s="12">
        <f t="shared" si="59"/>
        <v>1</v>
      </c>
      <c r="AD171" s="12">
        <f t="shared" si="60"/>
        <v>-93</v>
      </c>
      <c r="AE171" s="18">
        <f t="shared" si="61"/>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2"/>
        <v>1</v>
      </c>
      <c r="AK171" s="12">
        <f t="shared" si="63"/>
        <v>1</v>
      </c>
      <c r="AL171" s="12">
        <f t="shared" si="64"/>
        <v>1</v>
      </c>
      <c r="AM171" s="12">
        <f t="shared" si="65"/>
        <v>1</v>
      </c>
    </row>
    <row r="172" spans="1:39" ht="12" customHeight="1" x14ac:dyDescent="0.15">
      <c r="A172" s="5">
        <f t="shared" si="50"/>
        <v>0</v>
      </c>
      <c r="B172" s="5">
        <f t="shared" si="51"/>
        <v>0</v>
      </c>
      <c r="C172" s="14">
        <f t="shared" si="66"/>
        <v>-94</v>
      </c>
      <c r="F172" s="253" t="e">
        <f>VLOOKUP(C172,Blad1!$A:$I,9,0)</f>
        <v>#N/A</v>
      </c>
      <c r="G172" s="65" t="str">
        <f t="shared" si="69"/>
        <v/>
      </c>
      <c r="H172" s="4" t="str">
        <f>IF(G172="I",$K172,IF(G172="II",$K172-SUM(H$8:H171),IF(G172="III",$K172-SUM(H$8:H171),IF(G172="IV",$K172-SUM(H$8:H171),IF(G172="V",1-SUM(H$8:H171)," ")))))</f>
        <v xml:space="preserve"> </v>
      </c>
      <c r="I172" s="66" t="str">
        <f t="shared" si="49"/>
        <v/>
      </c>
      <c r="J172" s="43" t="str">
        <f>IF(I172="A",$K172,IF(I172="B",$K172-SUM(J$8:J171),IF(I172="C",$K172-SUM(J$8:J171),IF(I172="D",$K172-SUM(J$8:J171),IF(I172="E",1-SUM(J$8:J171)," ")))))</f>
        <v xml:space="preserve"> </v>
      </c>
      <c r="K172" s="1">
        <f>IF(C$4=0,0,(SUM(D$8:D172)/C$4))</f>
        <v>0</v>
      </c>
      <c r="L172" s="9" t="str">
        <f t="shared" si="52"/>
        <v xml:space="preserve"> </v>
      </c>
      <c r="M172" s="2" t="str">
        <f>IF(U172=2,K172,IF(W172=2,K172-SUM(M$8:M171),IF(X172=2,K172-SUM(M$8:M171),IF(X171=2,1-SUM(M$8:M171)," "))))</f>
        <v xml:space="preserve"> </v>
      </c>
      <c r="N172" s="1" t="str">
        <f t="shared" si="53"/>
        <v xml:space="preserve"> </v>
      </c>
      <c r="P172" s="3" t="str">
        <f>IF(O172="Plus",$K172,IF(O172="Basis",$K172-SUM(P$8:P171),IF(O172="Breedte",$K172-SUM(P$8:P171),IF(O171="Breedte",1-SUM(P$8:P171)," "))))</f>
        <v xml:space="preserve"> </v>
      </c>
      <c r="Q172" s="57" t="str">
        <f t="shared" si="68"/>
        <v/>
      </c>
      <c r="R172" s="93" t="e">
        <f t="shared" si="67"/>
        <v>#N/A</v>
      </c>
      <c r="S172" s="12">
        <f t="shared" si="54"/>
        <v>-94</v>
      </c>
      <c r="T172" s="18">
        <f t="shared" si="55"/>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6"/>
        <v>1</v>
      </c>
      <c r="Z172" s="12">
        <f t="shared" si="57"/>
        <v>1</v>
      </c>
      <c r="AA172" s="12">
        <f t="shared" si="58"/>
        <v>1</v>
      </c>
      <c r="AB172" s="12">
        <f t="shared" si="59"/>
        <v>1</v>
      </c>
      <c r="AD172" s="12">
        <f t="shared" si="60"/>
        <v>-94</v>
      </c>
      <c r="AE172" s="18">
        <f t="shared" si="61"/>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2"/>
        <v>1</v>
      </c>
      <c r="AK172" s="12">
        <f t="shared" si="63"/>
        <v>1</v>
      </c>
      <c r="AL172" s="12">
        <f t="shared" si="64"/>
        <v>1</v>
      </c>
      <c r="AM172" s="12">
        <f t="shared" si="65"/>
        <v>1</v>
      </c>
    </row>
    <row r="173" spans="1:39" ht="12" customHeight="1" x14ac:dyDescent="0.15">
      <c r="A173" s="5">
        <f t="shared" si="50"/>
        <v>0</v>
      </c>
      <c r="B173" s="5">
        <f t="shared" si="51"/>
        <v>0</v>
      </c>
      <c r="C173" s="14">
        <f t="shared" si="66"/>
        <v>-95</v>
      </c>
      <c r="F173" s="253" t="e">
        <f>VLOOKUP(C173,Blad1!$A:$I,9,0)</f>
        <v>#N/A</v>
      </c>
      <c r="G173" s="65" t="str">
        <f t="shared" si="69"/>
        <v/>
      </c>
      <c r="H173" s="4" t="str">
        <f>IF(G173="I",$K173,IF(G173="II",$K173-SUM(H$8:H172),IF(G173="III",$K173-SUM(H$8:H172),IF(G173="IV",$K173-SUM(H$8:H172),IF(G173="V",1-SUM(H$8:H172)," ")))))</f>
        <v xml:space="preserve"> </v>
      </c>
      <c r="I173" s="66" t="str">
        <f t="shared" si="49"/>
        <v/>
      </c>
      <c r="J173" s="43" t="str">
        <f>IF(I173="A",$K173,IF(I173="B",$K173-SUM(J$8:J172),IF(I173="C",$K173-SUM(J$8:J172),IF(I173="D",$K173-SUM(J$8:J172),IF(I173="E",1-SUM(J$8:J172)," ")))))</f>
        <v xml:space="preserve"> </v>
      </c>
      <c r="K173" s="1">
        <f>IF(C$4=0,0,(SUM(D$8:D173)/C$4))</f>
        <v>0</v>
      </c>
      <c r="L173" s="9" t="str">
        <f t="shared" si="52"/>
        <v xml:space="preserve"> </v>
      </c>
      <c r="M173" s="2" t="str">
        <f>IF(U173=2,K173,IF(W173=2,K173-SUM(M$8:M172),IF(X173=2,K173-SUM(M$8:M172),IF(X172=2,1-SUM(M$8:M172)," "))))</f>
        <v xml:space="preserve"> </v>
      </c>
      <c r="N173" s="1" t="str">
        <f t="shared" si="53"/>
        <v xml:space="preserve"> </v>
      </c>
      <c r="P173" s="3" t="str">
        <f>IF(O173="Plus",$K173,IF(O173="Basis",$K173-SUM(P$8:P172),IF(O173="Breedte",$K173-SUM(P$8:P172),IF(O172="Breedte",1-SUM(P$8:P172)," "))))</f>
        <v xml:space="preserve"> </v>
      </c>
      <c r="Q173" s="57" t="str">
        <f t="shared" si="68"/>
        <v/>
      </c>
      <c r="R173" s="93" t="e">
        <f t="shared" si="67"/>
        <v>#N/A</v>
      </c>
      <c r="S173" s="12">
        <f t="shared" si="54"/>
        <v>-95</v>
      </c>
      <c r="T173" s="18">
        <f t="shared" si="55"/>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6"/>
        <v>1</v>
      </c>
      <c r="Z173" s="12">
        <f t="shared" si="57"/>
        <v>1</v>
      </c>
      <c r="AA173" s="12">
        <f t="shared" si="58"/>
        <v>1</v>
      </c>
      <c r="AB173" s="12">
        <f t="shared" si="59"/>
        <v>1</v>
      </c>
      <c r="AD173" s="12">
        <f t="shared" si="60"/>
        <v>-95</v>
      </c>
      <c r="AE173" s="18">
        <f t="shared" si="61"/>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2"/>
        <v>1</v>
      </c>
      <c r="AK173" s="12">
        <f t="shared" si="63"/>
        <v>1</v>
      </c>
      <c r="AL173" s="12">
        <f t="shared" si="64"/>
        <v>1</v>
      </c>
      <c r="AM173" s="12">
        <f t="shared" si="65"/>
        <v>1</v>
      </c>
    </row>
    <row r="174" spans="1:39" ht="12" customHeight="1" x14ac:dyDescent="0.15">
      <c r="A174" s="5">
        <f t="shared" si="50"/>
        <v>0</v>
      </c>
      <c r="B174" s="5">
        <f t="shared" si="51"/>
        <v>0</v>
      </c>
      <c r="C174" s="14">
        <f t="shared" si="66"/>
        <v>-96</v>
      </c>
      <c r="F174" s="253" t="e">
        <f>VLOOKUP(C174,Blad1!$A:$I,9,0)</f>
        <v>#N/A</v>
      </c>
      <c r="G174" s="65" t="str">
        <f t="shared" si="69"/>
        <v/>
      </c>
      <c r="H174" s="4" t="str">
        <f>IF(G174="I",$K174,IF(G174="II",$K174-SUM(H$8:H173),IF(G174="III",$K174-SUM(H$8:H173),IF(G174="IV",$K174-SUM(H$8:H173),IF(G174="V",1-SUM(H$8:H173)," ")))))</f>
        <v xml:space="preserve"> </v>
      </c>
      <c r="I174" s="66" t="str">
        <f t="shared" si="49"/>
        <v/>
      </c>
      <c r="J174" s="43" t="str">
        <f>IF(I174="A",$K174,IF(I174="B",$K174-SUM(J$8:J173),IF(I174="C",$K174-SUM(J$8:J173),IF(I174="D",$K174-SUM(J$8:J173),IF(I174="E",1-SUM(J$8:J173)," ")))))</f>
        <v xml:space="preserve"> </v>
      </c>
      <c r="K174" s="1">
        <f>IF(C$4=0,0,(SUM(D$8:D174)/C$4))</f>
        <v>0</v>
      </c>
      <c r="L174" s="9" t="str">
        <f t="shared" si="52"/>
        <v xml:space="preserve"> </v>
      </c>
      <c r="M174" s="2" t="str">
        <f>IF(U174=2,K174,IF(W174=2,K174-SUM(M$8:M173),IF(X174=2,K174-SUM(M$8:M173),IF(X173=2,1-SUM(M$8:M173)," "))))</f>
        <v xml:space="preserve"> </v>
      </c>
      <c r="N174" s="1" t="str">
        <f t="shared" si="53"/>
        <v xml:space="preserve"> </v>
      </c>
      <c r="P174" s="3" t="str">
        <f>IF(O174="Plus",$K174,IF(O174="Basis",$K174-SUM(P$8:P173),IF(O174="Breedte",$K174-SUM(P$8:P173),IF(O173="Breedte",1-SUM(P$8:P173)," "))))</f>
        <v xml:space="preserve"> </v>
      </c>
      <c r="Q174" s="57" t="str">
        <f t="shared" si="68"/>
        <v/>
      </c>
      <c r="R174" s="93" t="e">
        <f t="shared" si="67"/>
        <v>#N/A</v>
      </c>
      <c r="S174" s="12">
        <f t="shared" si="54"/>
        <v>-96</v>
      </c>
      <c r="T174" s="18">
        <f t="shared" si="55"/>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6"/>
        <v>1</v>
      </c>
      <c r="Z174" s="12">
        <f t="shared" si="57"/>
        <v>1</v>
      </c>
      <c r="AA174" s="12">
        <f t="shared" si="58"/>
        <v>1</v>
      </c>
      <c r="AB174" s="12">
        <f t="shared" si="59"/>
        <v>1</v>
      </c>
      <c r="AD174" s="12">
        <f t="shared" si="60"/>
        <v>-96</v>
      </c>
      <c r="AE174" s="18">
        <f t="shared" si="61"/>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2"/>
        <v>1</v>
      </c>
      <c r="AK174" s="12">
        <f t="shared" si="63"/>
        <v>1</v>
      </c>
      <c r="AL174" s="12">
        <f t="shared" si="64"/>
        <v>1</v>
      </c>
      <c r="AM174" s="12">
        <f t="shared" si="65"/>
        <v>1</v>
      </c>
    </row>
    <row r="175" spans="1:39" ht="12" customHeight="1" x14ac:dyDescent="0.15">
      <c r="A175" s="5">
        <f t="shared" si="50"/>
        <v>0</v>
      </c>
      <c r="B175" s="5">
        <f t="shared" si="51"/>
        <v>0</v>
      </c>
      <c r="C175" s="14">
        <f t="shared" si="66"/>
        <v>-97</v>
      </c>
      <c r="F175" s="253" t="e">
        <f>VLOOKUP(C175,Blad1!$A:$I,9,0)</f>
        <v>#N/A</v>
      </c>
      <c r="G175" s="65" t="str">
        <f t="shared" si="69"/>
        <v/>
      </c>
      <c r="H175" s="4" t="str">
        <f>IF(G175="I",$K175,IF(G175="II",$K175-SUM(H$8:H174),IF(G175="III",$K175-SUM(H$8:H174),IF(G175="IV",$K175-SUM(H$8:H174),IF(G175="V",1-SUM(H$8:H174)," ")))))</f>
        <v xml:space="preserve"> </v>
      </c>
      <c r="I175" s="66" t="str">
        <f t="shared" si="49"/>
        <v/>
      </c>
      <c r="J175" s="43" t="str">
        <f>IF(I175="A",$K175,IF(I175="B",$K175-SUM(J$8:J174),IF(I175="C",$K175-SUM(J$8:J174),IF(I175="D",$K175-SUM(J$8:J174),IF(I175="E",1-SUM(J$8:J174)," ")))))</f>
        <v xml:space="preserve"> </v>
      </c>
      <c r="K175" s="1">
        <f>IF(C$4=0,0,(SUM(D$8:D175)/C$4))</f>
        <v>0</v>
      </c>
      <c r="L175" s="9" t="str">
        <f t="shared" si="52"/>
        <v xml:space="preserve"> </v>
      </c>
      <c r="M175" s="2" t="str">
        <f>IF(U175=2,K175,IF(W175=2,K175-SUM(M$8:M174),IF(X175=2,K175-SUM(M$8:M174),IF(X174=2,1-SUM(M$8:M174)," "))))</f>
        <v xml:space="preserve"> </v>
      </c>
      <c r="N175" s="1" t="str">
        <f t="shared" si="53"/>
        <v xml:space="preserve"> </v>
      </c>
      <c r="P175" s="3" t="str">
        <f>IF(O175="Plus",$K175,IF(O175="Basis",$K175-SUM(P$8:P174),IF(O175="Breedte",$K175-SUM(P$8:P174),IF(O174="Breedte",1-SUM(P$8:P174)," "))))</f>
        <v xml:space="preserve"> </v>
      </c>
      <c r="Q175" s="57" t="str">
        <f t="shared" si="68"/>
        <v/>
      </c>
      <c r="R175" s="93" t="e">
        <f t="shared" si="67"/>
        <v>#N/A</v>
      </c>
      <c r="S175" s="12">
        <f t="shared" si="54"/>
        <v>-97</v>
      </c>
      <c r="T175" s="18">
        <f t="shared" si="55"/>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6"/>
        <v>1</v>
      </c>
      <c r="Z175" s="12">
        <f t="shared" si="57"/>
        <v>1</v>
      </c>
      <c r="AA175" s="12">
        <f t="shared" si="58"/>
        <v>1</v>
      </c>
      <c r="AB175" s="12">
        <f t="shared" si="59"/>
        <v>1</v>
      </c>
      <c r="AD175" s="12">
        <f t="shared" si="60"/>
        <v>-97</v>
      </c>
      <c r="AE175" s="18">
        <f t="shared" si="61"/>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2"/>
        <v>1</v>
      </c>
      <c r="AK175" s="12">
        <f t="shared" si="63"/>
        <v>1</v>
      </c>
      <c r="AL175" s="12">
        <f t="shared" si="64"/>
        <v>1</v>
      </c>
      <c r="AM175" s="12">
        <f t="shared" si="65"/>
        <v>1</v>
      </c>
    </row>
    <row r="176" spans="1:39" ht="12" customHeight="1" x14ac:dyDescent="0.15">
      <c r="A176" s="5">
        <f t="shared" si="50"/>
        <v>0</v>
      </c>
      <c r="B176" s="5">
        <f t="shared" si="51"/>
        <v>0</v>
      </c>
      <c r="C176" s="14">
        <f t="shared" si="66"/>
        <v>-98</v>
      </c>
      <c r="F176" s="253" t="e">
        <f>VLOOKUP(C176,Blad1!$A:$I,9,0)</f>
        <v>#N/A</v>
      </c>
      <c r="G176" s="65" t="str">
        <f t="shared" si="69"/>
        <v/>
      </c>
      <c r="H176" s="4" t="str">
        <f>IF(G176="I",$K176,IF(G176="II",$K176-SUM(H$8:H175),IF(G176="III",$K176-SUM(H$8:H175),IF(G176="IV",$K176-SUM(H$8:H175),IF(G176="V",1-SUM(H$8:H175)," ")))))</f>
        <v xml:space="preserve"> </v>
      </c>
      <c r="I176" s="66" t="str">
        <f t="shared" si="49"/>
        <v/>
      </c>
      <c r="J176" s="43" t="str">
        <f>IF(I176="A",$K176,IF(I176="B",$K176-SUM(J$8:J175),IF(I176="C",$K176-SUM(J$8:J175),IF(I176="D",$K176-SUM(J$8:J175),IF(I176="E",1-SUM(J$8:J175)," ")))))</f>
        <v xml:space="preserve"> </v>
      </c>
      <c r="K176" s="1">
        <f>IF(C$4=0,0,(SUM(D$8:D176)/C$4))</f>
        <v>0</v>
      </c>
      <c r="L176" s="9" t="str">
        <f t="shared" si="52"/>
        <v xml:space="preserve"> </v>
      </c>
      <c r="M176" s="2" t="str">
        <f>IF(U176=2,K176,IF(W176=2,K176-SUM(M$8:M175),IF(X176=2,K176-SUM(M$8:M175),IF(X175=2,1-SUM(M$8:M175)," "))))</f>
        <v xml:space="preserve"> </v>
      </c>
      <c r="N176" s="1" t="str">
        <f t="shared" si="53"/>
        <v xml:space="preserve"> </v>
      </c>
      <c r="P176" s="3" t="str">
        <f>IF(O176="Plus",$K176,IF(O176="Basis",$K176-SUM(P$8:P175),IF(O176="Breedte",$K176-SUM(P$8:P175),IF(O175="Breedte",1-SUM(P$8:P175)," "))))</f>
        <v xml:space="preserve"> </v>
      </c>
      <c r="Q176" s="57" t="str">
        <f t="shared" si="68"/>
        <v/>
      </c>
      <c r="R176" s="93" t="e">
        <f t="shared" si="67"/>
        <v>#N/A</v>
      </c>
      <c r="S176" s="12">
        <f t="shared" si="54"/>
        <v>-98</v>
      </c>
      <c r="T176" s="18">
        <f t="shared" si="55"/>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6"/>
        <v>1</v>
      </c>
      <c r="Z176" s="12">
        <f t="shared" si="57"/>
        <v>1</v>
      </c>
      <c r="AA176" s="12">
        <f t="shared" si="58"/>
        <v>1</v>
      </c>
      <c r="AB176" s="12">
        <f t="shared" si="59"/>
        <v>1</v>
      </c>
      <c r="AD176" s="12">
        <f t="shared" si="60"/>
        <v>-98</v>
      </c>
      <c r="AE176" s="18">
        <f t="shared" si="61"/>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2"/>
        <v>1</v>
      </c>
      <c r="AK176" s="12">
        <f t="shared" si="63"/>
        <v>1</v>
      </c>
      <c r="AL176" s="12">
        <f t="shared" si="64"/>
        <v>1</v>
      </c>
      <c r="AM176" s="12">
        <f t="shared" si="65"/>
        <v>1</v>
      </c>
    </row>
    <row r="177" spans="1:39" ht="12" customHeight="1" x14ac:dyDescent="0.15">
      <c r="A177" s="5">
        <f t="shared" si="50"/>
        <v>0</v>
      </c>
      <c r="B177" s="5">
        <f t="shared" si="51"/>
        <v>0</v>
      </c>
      <c r="C177" s="14">
        <f t="shared" si="66"/>
        <v>-99</v>
      </c>
      <c r="F177" s="253" t="e">
        <f>VLOOKUP(C177,Blad1!$A:$I,9,0)</f>
        <v>#N/A</v>
      </c>
      <c r="G177" s="65" t="str">
        <f t="shared" si="69"/>
        <v/>
      </c>
      <c r="H177" s="4" t="str">
        <f>IF(G177="I",$K177,IF(G177="II",$K177-SUM(H$8:H176),IF(G177="III",$K177-SUM(H$8:H176),IF(G177="IV",$K177-SUM(H$8:H176),IF(G177="V",1-SUM(H$8:H176)," ")))))</f>
        <v xml:space="preserve"> </v>
      </c>
      <c r="I177" s="66" t="str">
        <f t="shared" si="49"/>
        <v/>
      </c>
      <c r="J177" s="43" t="str">
        <f>IF(I177="A",$K177,IF(I177="B",$K177-SUM(J$8:J176),IF(I177="C",$K177-SUM(J$8:J176),IF(I177="D",$K177-SUM(J$8:J176),IF(I177="E",1-SUM(J$8:J176)," ")))))</f>
        <v xml:space="preserve"> </v>
      </c>
      <c r="K177" s="1">
        <f>IF(C$4=0,0,(SUM(D$8:D177)/C$4))</f>
        <v>0</v>
      </c>
      <c r="L177" s="9" t="str">
        <f t="shared" si="52"/>
        <v xml:space="preserve"> </v>
      </c>
      <c r="M177" s="2" t="str">
        <f>IF(U177=2,K177,IF(W177=2,K177-SUM(M$8:M176),IF(X177=2,K177-SUM(M$8:M176),IF(X176=2,1-SUM(M$8:M176)," "))))</f>
        <v xml:space="preserve"> </v>
      </c>
      <c r="N177" s="1" t="str">
        <f t="shared" si="53"/>
        <v xml:space="preserve"> </v>
      </c>
      <c r="P177" s="3" t="str">
        <f>IF(O177="Plus",$K177,IF(O177="Basis",$K177-SUM(P$8:P176),IF(O177="Breedte",$K177-SUM(P$8:P176),IF(O176="Breedte",1-SUM(P$8:P176)," "))))</f>
        <v xml:space="preserve"> </v>
      </c>
      <c r="Q177" s="57" t="str">
        <f t="shared" si="68"/>
        <v/>
      </c>
      <c r="R177" s="93" t="e">
        <f t="shared" si="67"/>
        <v>#N/A</v>
      </c>
      <c r="S177" s="12">
        <f t="shared" si="54"/>
        <v>-99</v>
      </c>
      <c r="T177" s="18">
        <f t="shared" si="55"/>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6"/>
        <v>1</v>
      </c>
      <c r="Z177" s="12">
        <f t="shared" si="57"/>
        <v>1</v>
      </c>
      <c r="AA177" s="12">
        <f t="shared" si="58"/>
        <v>1</v>
      </c>
      <c r="AB177" s="12">
        <f t="shared" si="59"/>
        <v>1</v>
      </c>
      <c r="AD177" s="12">
        <f t="shared" si="60"/>
        <v>-99</v>
      </c>
      <c r="AE177" s="18">
        <f t="shared" si="61"/>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2"/>
        <v>1</v>
      </c>
      <c r="AK177" s="12">
        <f t="shared" si="63"/>
        <v>1</v>
      </c>
      <c r="AL177" s="12">
        <f t="shared" si="64"/>
        <v>1</v>
      </c>
      <c r="AM177" s="12">
        <f t="shared" si="65"/>
        <v>1</v>
      </c>
    </row>
    <row r="178" spans="1:39" ht="12" customHeight="1" x14ac:dyDescent="0.15">
      <c r="A178" s="5">
        <f t="shared" si="50"/>
        <v>0</v>
      </c>
      <c r="B178" s="5">
        <f t="shared" si="51"/>
        <v>0</v>
      </c>
      <c r="C178" s="14">
        <f t="shared" si="66"/>
        <v>-100</v>
      </c>
      <c r="F178" s="253" t="e">
        <f>VLOOKUP(C178,Blad1!$A:$I,9,0)</f>
        <v>#N/A</v>
      </c>
      <c r="G178" s="65" t="str">
        <f t="shared" si="69"/>
        <v/>
      </c>
      <c r="H178" s="4" t="str">
        <f>IF(G178="I",$K178,IF(G178="II",$K178-SUM(H$8:H177),IF(G178="III",$K178-SUM(H$8:H177),IF(G178="IV",$K178-SUM(H$8:H177),IF(G178="V",1-SUM(H$8:H177)," ")))))</f>
        <v xml:space="preserve"> </v>
      </c>
      <c r="I178" s="66" t="str">
        <f t="shared" si="49"/>
        <v/>
      </c>
      <c r="J178" s="43" t="str">
        <f>IF(I178="A",$K178,IF(I178="B",$K178-SUM(J$8:J177),IF(I178="C",$K178-SUM(J$8:J177),IF(I178="D",$K178-SUM(J$8:J177),IF(I178="E",1-SUM(J$8:J177)," ")))))</f>
        <v xml:space="preserve"> </v>
      </c>
      <c r="K178" s="1">
        <f>IF(C$4=0,0,(SUM(D$8:D178)/C$4))</f>
        <v>0</v>
      </c>
      <c r="L178" s="9" t="str">
        <f t="shared" si="52"/>
        <v xml:space="preserve"> </v>
      </c>
      <c r="M178" s="2" t="str">
        <f>IF(U178=2,K178,IF(W178=2,K178-SUM(M$8:M177),IF(X178=2,K178-SUM(M$8:M177),IF(X177=2,1-SUM(M$8:M177)," "))))</f>
        <v xml:space="preserve"> </v>
      </c>
      <c r="N178" s="1" t="str">
        <f t="shared" si="53"/>
        <v xml:space="preserve"> </v>
      </c>
      <c r="P178" s="3" t="str">
        <f>IF(O178="Plus",$K178,IF(O178="Basis",$K178-SUM(P$8:P177),IF(O178="Breedte",$K178-SUM(P$8:P177),IF(O177="Breedte",1-SUM(P$8:P177)," "))))</f>
        <v xml:space="preserve"> </v>
      </c>
      <c r="Q178" s="57" t="str">
        <f t="shared" si="68"/>
        <v/>
      </c>
      <c r="R178" s="93" t="e">
        <f t="shared" si="67"/>
        <v>#N/A</v>
      </c>
      <c r="S178" s="12">
        <f t="shared" si="54"/>
        <v>-100</v>
      </c>
      <c r="T178" s="18">
        <f t="shared" si="55"/>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6"/>
        <v>1</v>
      </c>
      <c r="Z178" s="12">
        <f t="shared" si="57"/>
        <v>1</v>
      </c>
      <c r="AA178" s="12">
        <f t="shared" si="58"/>
        <v>1</v>
      </c>
      <c r="AB178" s="12">
        <f t="shared" si="59"/>
        <v>1</v>
      </c>
      <c r="AD178" s="12">
        <f t="shared" si="60"/>
        <v>-100</v>
      </c>
      <c r="AE178" s="18">
        <f t="shared" si="61"/>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2"/>
        <v>1</v>
      </c>
      <c r="AK178" s="12">
        <f t="shared" si="63"/>
        <v>1</v>
      </c>
      <c r="AL178" s="12">
        <f t="shared" si="64"/>
        <v>1</v>
      </c>
      <c r="AM178" s="12">
        <f t="shared" si="65"/>
        <v>1</v>
      </c>
    </row>
    <row r="179" spans="1:39" ht="12" customHeight="1" x14ac:dyDescent="0.15">
      <c r="A179" s="5">
        <f t="shared" si="50"/>
        <v>0</v>
      </c>
      <c r="B179" s="5">
        <f t="shared" si="51"/>
        <v>0</v>
      </c>
      <c r="C179" s="14">
        <f t="shared" si="66"/>
        <v>-101</v>
      </c>
      <c r="F179" s="253" t="e">
        <f>VLOOKUP(C179,Blad1!$A:$I,9,0)</f>
        <v>#N/A</v>
      </c>
      <c r="G179" s="65" t="str">
        <f t="shared" si="69"/>
        <v/>
      </c>
      <c r="H179" s="4" t="str">
        <f>IF(G179="I",$K179,IF(G179="II",$K179-SUM(H$8:H178),IF(G179="III",$K179-SUM(H$8:H178),IF(G179="IV",$K179-SUM(H$8:H178),IF(G179="V",1-SUM(H$8:H178)," ")))))</f>
        <v xml:space="preserve"> </v>
      </c>
      <c r="I179" s="66" t="str">
        <f t="shared" si="49"/>
        <v/>
      </c>
      <c r="J179" s="43" t="str">
        <f>IF(I179="A",$K179,IF(I179="B",$K179-SUM(J$8:J178),IF(I179="C",$K179-SUM(J$8:J178),IF(I179="D",$K179-SUM(J$8:J178),IF(I179="E",1-SUM(J$8:J178)," ")))))</f>
        <v xml:space="preserve"> </v>
      </c>
      <c r="K179" s="1">
        <f>IF(C$4=0,0,(SUM(D$8:D179)/C$4))</f>
        <v>0</v>
      </c>
      <c r="L179" s="9" t="str">
        <f t="shared" si="52"/>
        <v xml:space="preserve"> </v>
      </c>
      <c r="M179" s="2" t="str">
        <f>IF(U179=2,K179,IF(W179=2,K179-SUM(M$8:M178),IF(X179=2,K179-SUM(M$8:M178),IF(X178=2,1-SUM(M$8:M178)," "))))</f>
        <v xml:space="preserve"> </v>
      </c>
      <c r="N179" s="1" t="str">
        <f t="shared" si="53"/>
        <v xml:space="preserve"> </v>
      </c>
      <c r="P179" s="3" t="str">
        <f>IF(O179="Plus",$K179,IF(O179="Basis",$K179-SUM(P$8:P178),IF(O179="Breedte",$K179-SUM(P$8:P178),IF(O178="Breedte",1-SUM(P$8:P178)," "))))</f>
        <v xml:space="preserve"> </v>
      </c>
      <c r="Q179" s="57" t="str">
        <f t="shared" si="68"/>
        <v/>
      </c>
      <c r="R179" s="93" t="e">
        <f t="shared" si="67"/>
        <v>#N/A</v>
      </c>
      <c r="S179" s="12">
        <f t="shared" si="54"/>
        <v>-101</v>
      </c>
      <c r="T179" s="18">
        <f t="shared" si="55"/>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6"/>
        <v>1</v>
      </c>
      <c r="Z179" s="12">
        <f t="shared" si="57"/>
        <v>1</v>
      </c>
      <c r="AA179" s="12">
        <f t="shared" si="58"/>
        <v>1</v>
      </c>
      <c r="AB179" s="12">
        <f t="shared" si="59"/>
        <v>1</v>
      </c>
      <c r="AD179" s="12">
        <f t="shared" si="60"/>
        <v>-101</v>
      </c>
      <c r="AE179" s="18">
        <f t="shared" si="61"/>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2"/>
        <v>1</v>
      </c>
      <c r="AK179" s="12">
        <f t="shared" si="63"/>
        <v>1</v>
      </c>
      <c r="AL179" s="12">
        <f t="shared" si="64"/>
        <v>1</v>
      </c>
      <c r="AM179" s="12">
        <f t="shared" si="65"/>
        <v>1</v>
      </c>
    </row>
    <row r="180" spans="1:39" ht="12" customHeight="1" x14ac:dyDescent="0.15">
      <c r="A180" s="5">
        <f t="shared" si="50"/>
        <v>0</v>
      </c>
      <c r="B180" s="5">
        <f t="shared" si="51"/>
        <v>0</v>
      </c>
      <c r="C180" s="14">
        <f t="shared" si="66"/>
        <v>-102</v>
      </c>
      <c r="F180" s="253" t="e">
        <f>VLOOKUP(C180,Blad1!$A:$I,9,0)</f>
        <v>#N/A</v>
      </c>
      <c r="G180" s="65" t="str">
        <f t="shared" si="69"/>
        <v/>
      </c>
      <c r="H180" s="4" t="str">
        <f>IF(G180="I",$K180,IF(G180="II",$K180-SUM(H$8:H179),IF(G180="III",$K180-SUM(H$8:H179),IF(G180="IV",$K180-SUM(H$8:H179),IF(G180="V",1-SUM(H$8:H179)," ")))))</f>
        <v xml:space="preserve"> </v>
      </c>
      <c r="I180" s="66" t="str">
        <f t="shared" si="49"/>
        <v/>
      </c>
      <c r="J180" s="43" t="str">
        <f>IF(I180="A",$K180,IF(I180="B",$K180-SUM(J$8:J179),IF(I180="C",$K180-SUM(J$8:J179),IF(I180="D",$K180-SUM(J$8:J179),IF(I180="E",1-SUM(J$8:J179)," ")))))</f>
        <v xml:space="preserve"> </v>
      </c>
      <c r="K180" s="1">
        <f>IF(C$4=0,0,(SUM(D$8:D180)/C$4))</f>
        <v>0</v>
      </c>
      <c r="L180" s="9" t="str">
        <f t="shared" si="52"/>
        <v xml:space="preserve"> </v>
      </c>
      <c r="M180" s="2" t="str">
        <f>IF(U180=2,K180,IF(W180=2,K180-SUM(M$8:M179),IF(X180=2,K180-SUM(M$8:M179),IF(X179=2,1-SUM(M$8:M179)," "))))</f>
        <v xml:space="preserve"> </v>
      </c>
      <c r="N180" s="1" t="str">
        <f t="shared" si="53"/>
        <v xml:space="preserve"> </v>
      </c>
      <c r="P180" s="3" t="str">
        <f>IF(O180="Plus",$K180,IF(O180="Basis",$K180-SUM(P$8:P179),IF(O180="Breedte",$K180-SUM(P$8:P179),IF(O179="Breedte",1-SUM(P$8:P179)," "))))</f>
        <v xml:space="preserve"> </v>
      </c>
      <c r="Q180" s="57" t="str">
        <f t="shared" si="68"/>
        <v/>
      </c>
      <c r="R180" s="93" t="e">
        <f t="shared" si="67"/>
        <v>#N/A</v>
      </c>
      <c r="S180" s="12">
        <f t="shared" si="54"/>
        <v>-102</v>
      </c>
      <c r="T180" s="18">
        <f t="shared" si="55"/>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6"/>
        <v>1</v>
      </c>
      <c r="Z180" s="12">
        <f t="shared" si="57"/>
        <v>1</v>
      </c>
      <c r="AA180" s="12">
        <f t="shared" si="58"/>
        <v>1</v>
      </c>
      <c r="AB180" s="12">
        <f t="shared" si="59"/>
        <v>1</v>
      </c>
      <c r="AD180" s="12">
        <f t="shared" si="60"/>
        <v>-102</v>
      </c>
      <c r="AE180" s="18">
        <f t="shared" si="61"/>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2"/>
        <v>1</v>
      </c>
      <c r="AK180" s="12">
        <f t="shared" si="63"/>
        <v>1</v>
      </c>
      <c r="AL180" s="12">
        <f t="shared" si="64"/>
        <v>1</v>
      </c>
      <c r="AM180" s="12">
        <f t="shared" si="65"/>
        <v>1</v>
      </c>
    </row>
    <row r="181" spans="1:39" ht="12" customHeight="1" x14ac:dyDescent="0.15">
      <c r="A181" s="5">
        <f t="shared" si="50"/>
        <v>0</v>
      </c>
      <c r="B181" s="5">
        <f t="shared" si="51"/>
        <v>0</v>
      </c>
      <c r="C181" s="14">
        <f t="shared" si="66"/>
        <v>-103</v>
      </c>
      <c r="F181" s="253" t="e">
        <f>VLOOKUP(C181,Blad1!$A:$I,9,0)</f>
        <v>#N/A</v>
      </c>
      <c r="G181" s="65" t="str">
        <f t="shared" si="69"/>
        <v/>
      </c>
      <c r="H181" s="4" t="str">
        <f>IF(G181="I",$K181,IF(G181="II",$K181-SUM(H$8:H180),IF(G181="III",$K181-SUM(H$8:H180),IF(G181="IV",$K181-SUM(H$8:H180),IF(G181="V",1-SUM(H$8:H180)," ")))))</f>
        <v xml:space="preserve"> </v>
      </c>
      <c r="I181" s="66" t="str">
        <f t="shared" si="49"/>
        <v/>
      </c>
      <c r="J181" s="43" t="str">
        <f>IF(I181="A",$K181,IF(I181="B",$K181-SUM(J$8:J180),IF(I181="C",$K181-SUM(J$8:J180),IF(I181="D",$K181-SUM(J$8:J180),IF(I181="E",1-SUM(J$8:J180)," ")))))</f>
        <v xml:space="preserve"> </v>
      </c>
      <c r="K181" s="1">
        <f>IF(C$4=0,0,(SUM(D$8:D181)/C$4))</f>
        <v>0</v>
      </c>
      <c r="L181" s="9" t="str">
        <f t="shared" si="52"/>
        <v xml:space="preserve"> </v>
      </c>
      <c r="M181" s="2" t="str">
        <f>IF(U181=2,K181,IF(W181=2,K181-SUM(M$8:M180),IF(X181=2,K181-SUM(M$8:M180),IF(X180=2,1-SUM(M$8:M180)," "))))</f>
        <v xml:space="preserve"> </v>
      </c>
      <c r="N181" s="1" t="str">
        <f t="shared" si="53"/>
        <v xml:space="preserve"> </v>
      </c>
      <c r="P181" s="3" t="str">
        <f>IF(O181="Plus",$K181,IF(O181="Basis",$K181-SUM(P$8:P180),IF(O181="Breedte",$K181-SUM(P$8:P180),IF(O180="Breedte",1-SUM(P$8:P180)," "))))</f>
        <v xml:space="preserve"> </v>
      </c>
      <c r="Q181" s="57" t="str">
        <f t="shared" si="68"/>
        <v/>
      </c>
      <c r="R181" s="93" t="e">
        <f t="shared" si="67"/>
        <v>#N/A</v>
      </c>
      <c r="S181" s="12">
        <f t="shared" si="54"/>
        <v>-103</v>
      </c>
      <c r="T181" s="18">
        <f t="shared" si="55"/>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6"/>
        <v>1</v>
      </c>
      <c r="Z181" s="12">
        <f t="shared" si="57"/>
        <v>1</v>
      </c>
      <c r="AA181" s="12">
        <f t="shared" si="58"/>
        <v>1</v>
      </c>
      <c r="AB181" s="12">
        <f t="shared" si="59"/>
        <v>1</v>
      </c>
      <c r="AD181" s="12">
        <f t="shared" si="60"/>
        <v>-103</v>
      </c>
      <c r="AE181" s="18">
        <f t="shared" si="61"/>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2"/>
        <v>1</v>
      </c>
      <c r="AK181" s="12">
        <f t="shared" si="63"/>
        <v>1</v>
      </c>
      <c r="AL181" s="12">
        <f t="shared" si="64"/>
        <v>1</v>
      </c>
      <c r="AM181" s="12">
        <f t="shared" si="65"/>
        <v>1</v>
      </c>
    </row>
    <row r="182" spans="1:39" ht="12" customHeight="1" x14ac:dyDescent="0.15">
      <c r="A182" s="5">
        <f t="shared" si="50"/>
        <v>0</v>
      </c>
      <c r="B182" s="5">
        <f t="shared" si="51"/>
        <v>0</v>
      </c>
      <c r="C182" s="14">
        <f t="shared" si="66"/>
        <v>-104</v>
      </c>
      <c r="F182" s="253" t="e">
        <f>VLOOKUP(C182,Blad1!$A:$I,9,0)</f>
        <v>#N/A</v>
      </c>
      <c r="G182" s="65" t="str">
        <f t="shared" si="69"/>
        <v/>
      </c>
      <c r="H182" s="4" t="str">
        <f>IF(G182="I",$K182,IF(G182="II",$K182-SUM(H$8:H181),IF(G182="III",$K182-SUM(H$8:H181),IF(G182="IV",$K182-SUM(H$8:H181),IF(G182="V",1-SUM(H$8:H181)," ")))))</f>
        <v xml:space="preserve"> </v>
      </c>
      <c r="I182" s="66" t="str">
        <f t="shared" si="49"/>
        <v/>
      </c>
      <c r="J182" s="43" t="str">
        <f>IF(I182="A",$K182,IF(I182="B",$K182-SUM(J$8:J181),IF(I182="C",$K182-SUM(J$8:J181),IF(I182="D",$K182-SUM(J$8:J181),IF(I182="E",1-SUM(J$8:J181)," ")))))</f>
        <v xml:space="preserve"> </v>
      </c>
      <c r="K182" s="1">
        <f>IF(C$4=0,0,(SUM(D$8:D182)/C$4))</f>
        <v>0</v>
      </c>
      <c r="L182" s="9" t="str">
        <f t="shared" si="52"/>
        <v xml:space="preserve"> </v>
      </c>
      <c r="M182" s="2" t="str">
        <f>IF(U182=2,K182,IF(W182=2,K182-SUM(M$8:M181),IF(X182=2,K182-SUM(M$8:M181),IF(X181=2,1-SUM(M$8:M181)," "))))</f>
        <v xml:space="preserve"> </v>
      </c>
      <c r="N182" s="1" t="str">
        <f t="shared" si="53"/>
        <v xml:space="preserve"> </v>
      </c>
      <c r="P182" s="3" t="str">
        <f>IF(O182="Plus",$K182,IF(O182="Basis",$K182-SUM(P$8:P181),IF(O182="Breedte",$K182-SUM(P$8:P181),IF(O181="Breedte",1-SUM(P$8:P181)," "))))</f>
        <v xml:space="preserve"> </v>
      </c>
      <c r="Q182" s="57" t="str">
        <f t="shared" si="68"/>
        <v/>
      </c>
      <c r="R182" s="93" t="e">
        <f t="shared" si="67"/>
        <v>#N/A</v>
      </c>
      <c r="S182" s="12">
        <f t="shared" si="54"/>
        <v>-104</v>
      </c>
      <c r="T182" s="18">
        <f t="shared" si="55"/>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6"/>
        <v>1</v>
      </c>
      <c r="Z182" s="12">
        <f t="shared" si="57"/>
        <v>1</v>
      </c>
      <c r="AA182" s="12">
        <f t="shared" si="58"/>
        <v>1</v>
      </c>
      <c r="AB182" s="12">
        <f t="shared" si="59"/>
        <v>1</v>
      </c>
      <c r="AD182" s="12">
        <f t="shared" si="60"/>
        <v>-104</v>
      </c>
      <c r="AE182" s="18">
        <f t="shared" si="61"/>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2"/>
        <v>1</v>
      </c>
      <c r="AK182" s="12">
        <f t="shared" si="63"/>
        <v>1</v>
      </c>
      <c r="AL182" s="12">
        <f t="shared" si="64"/>
        <v>1</v>
      </c>
      <c r="AM182" s="12">
        <f t="shared" si="65"/>
        <v>1</v>
      </c>
    </row>
    <row r="183" spans="1:39" ht="12" customHeight="1" x14ac:dyDescent="0.15">
      <c r="A183" s="5">
        <f t="shared" si="50"/>
        <v>0</v>
      </c>
      <c r="B183" s="5">
        <f t="shared" si="51"/>
        <v>0</v>
      </c>
      <c r="C183" s="14">
        <f t="shared" si="66"/>
        <v>-105</v>
      </c>
      <c r="F183" s="253" t="e">
        <f>VLOOKUP(C183,Blad1!$A:$I,9,0)</f>
        <v>#N/A</v>
      </c>
      <c r="G183" s="65" t="str">
        <f t="shared" si="69"/>
        <v/>
      </c>
      <c r="H183" s="4" t="str">
        <f>IF(G183="I",$K183,IF(G183="II",$K183-SUM(H$8:H182),IF(G183="III",$K183-SUM(H$8:H182),IF(G183="IV",$K183-SUM(H$8:H182),IF(G183="V",1-SUM(H$8:H182)," ")))))</f>
        <v xml:space="preserve"> </v>
      </c>
      <c r="I183" s="66" t="str">
        <f t="shared" si="49"/>
        <v/>
      </c>
      <c r="J183" s="43" t="str">
        <f>IF(I183="A",$K183,IF(I183="B",$K183-SUM(J$8:J182),IF(I183="C",$K183-SUM(J$8:J182),IF(I183="D",$K183-SUM(J$8:J182),IF(I183="E",1-SUM(J$8:J182)," ")))))</f>
        <v xml:space="preserve"> </v>
      </c>
      <c r="K183" s="1">
        <f>IF(C$4=0,0,(SUM(D$8:D183)/C$4))</f>
        <v>0</v>
      </c>
      <c r="L183" s="9" t="str">
        <f t="shared" si="52"/>
        <v xml:space="preserve"> </v>
      </c>
      <c r="M183" s="2" t="str">
        <f>IF(U183=2,K183,IF(W183=2,K183-SUM(M$8:M182),IF(X183=2,K183-SUM(M$8:M182),IF(X182=2,1-SUM(M$8:M182)," "))))</f>
        <v xml:space="preserve"> </v>
      </c>
      <c r="N183" s="1" t="str">
        <f t="shared" si="53"/>
        <v xml:space="preserve"> </v>
      </c>
      <c r="P183" s="3" t="str">
        <f>IF(O183="Plus",$K183,IF(O183="Basis",$K183-SUM(P$8:P182),IF(O183="Breedte",$K183-SUM(P$8:P182),IF(O182="Breedte",1-SUM(P$8:P182)," "))))</f>
        <v xml:space="preserve"> </v>
      </c>
      <c r="Q183" s="57" t="str">
        <f t="shared" si="68"/>
        <v/>
      </c>
      <c r="R183" s="93" t="e">
        <f t="shared" si="67"/>
        <v>#N/A</v>
      </c>
      <c r="S183" s="12">
        <f t="shared" si="54"/>
        <v>-105</v>
      </c>
      <c r="T183" s="18">
        <f t="shared" si="55"/>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6"/>
        <v>1</v>
      </c>
      <c r="Z183" s="12">
        <f t="shared" si="57"/>
        <v>1</v>
      </c>
      <c r="AA183" s="12">
        <f t="shared" si="58"/>
        <v>1</v>
      </c>
      <c r="AB183" s="12">
        <f t="shared" si="59"/>
        <v>1</v>
      </c>
      <c r="AD183" s="12">
        <f t="shared" si="60"/>
        <v>-105</v>
      </c>
      <c r="AE183" s="18">
        <f t="shared" si="61"/>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2"/>
        <v>1</v>
      </c>
      <c r="AK183" s="12">
        <f t="shared" si="63"/>
        <v>1</v>
      </c>
      <c r="AL183" s="12">
        <f t="shared" si="64"/>
        <v>1</v>
      </c>
      <c r="AM183" s="12">
        <f t="shared" si="65"/>
        <v>1</v>
      </c>
    </row>
    <row r="184" spans="1:39" ht="12" customHeight="1" x14ac:dyDescent="0.15">
      <c r="A184" s="5">
        <f t="shared" si="50"/>
        <v>0</v>
      </c>
      <c r="B184" s="5">
        <f t="shared" si="51"/>
        <v>0</v>
      </c>
      <c r="C184" s="14">
        <f t="shared" si="66"/>
        <v>-106</v>
      </c>
      <c r="F184" s="253" t="e">
        <f>VLOOKUP(C184,Blad1!$A:$I,9,0)</f>
        <v>#N/A</v>
      </c>
      <c r="G184" s="65" t="str">
        <f t="shared" si="69"/>
        <v/>
      </c>
      <c r="H184" s="4" t="str">
        <f>IF(G184="I",$K184,IF(G184="II",$K184-SUM(H$8:H183),IF(G184="III",$K184-SUM(H$8:H183),IF(G184="IV",$K184-SUM(H$8:H183),IF(G184="V",1-SUM(H$8:H183)," ")))))</f>
        <v xml:space="preserve"> </v>
      </c>
      <c r="I184" s="66" t="str">
        <f t="shared" si="49"/>
        <v/>
      </c>
      <c r="J184" s="43" t="str">
        <f>IF(I184="A",$K184,IF(I184="B",$K184-SUM(J$8:J183),IF(I184="C",$K184-SUM(J$8:J183),IF(I184="D",$K184-SUM(J$8:J183),IF(I184="E",1-SUM(J$8:J183)," ")))))</f>
        <v xml:space="preserve"> </v>
      </c>
      <c r="K184" s="1">
        <f>IF(C$4=0,0,(SUM(D$8:D184)/C$4))</f>
        <v>0</v>
      </c>
      <c r="L184" s="9" t="str">
        <f t="shared" si="52"/>
        <v xml:space="preserve"> </v>
      </c>
      <c r="M184" s="2" t="str">
        <f>IF(U184=2,K184,IF(W184=2,K184-SUM(M$8:M183),IF(X184=2,K184-SUM(M$8:M183),IF(X183=2,1-SUM(M$8:M183)," "))))</f>
        <v xml:space="preserve"> </v>
      </c>
      <c r="N184" s="1" t="str">
        <f t="shared" si="53"/>
        <v xml:space="preserve"> </v>
      </c>
      <c r="P184" s="3" t="str">
        <f>IF(O184="Plus",$K184,IF(O184="Basis",$K184-SUM(P$8:P183),IF(O184="Breedte",$K184-SUM(P$8:P183),IF(O183="Breedte",1-SUM(P$8:P183)," "))))</f>
        <v xml:space="preserve"> </v>
      </c>
      <c r="Q184" s="57" t="str">
        <f t="shared" si="68"/>
        <v/>
      </c>
      <c r="R184" s="93" t="e">
        <f t="shared" si="67"/>
        <v>#N/A</v>
      </c>
      <c r="S184" s="12">
        <f t="shared" si="54"/>
        <v>-106</v>
      </c>
      <c r="T184" s="18">
        <f t="shared" si="55"/>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6"/>
        <v>1</v>
      </c>
      <c r="Z184" s="12">
        <f t="shared" si="57"/>
        <v>1</v>
      </c>
      <c r="AA184" s="12">
        <f t="shared" si="58"/>
        <v>1</v>
      </c>
      <c r="AB184" s="12">
        <f t="shared" si="59"/>
        <v>1</v>
      </c>
      <c r="AD184" s="12">
        <f t="shared" si="60"/>
        <v>-106</v>
      </c>
      <c r="AE184" s="18">
        <f t="shared" si="61"/>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2"/>
        <v>1</v>
      </c>
      <c r="AK184" s="12">
        <f t="shared" si="63"/>
        <v>1</v>
      </c>
      <c r="AL184" s="12">
        <f t="shared" si="64"/>
        <v>1</v>
      </c>
      <c r="AM184" s="12">
        <f t="shared" si="65"/>
        <v>1</v>
      </c>
    </row>
    <row r="185" spans="1:39" ht="12" customHeight="1" x14ac:dyDescent="0.15">
      <c r="A185" s="5">
        <f t="shared" si="50"/>
        <v>0</v>
      </c>
      <c r="B185" s="5">
        <f t="shared" si="51"/>
        <v>0</v>
      </c>
      <c r="C185" s="14">
        <f t="shared" si="66"/>
        <v>-107</v>
      </c>
      <c r="F185" s="253" t="e">
        <f>VLOOKUP(C185,Blad1!$A:$I,9,0)</f>
        <v>#N/A</v>
      </c>
      <c r="G185" s="65" t="str">
        <f t="shared" si="69"/>
        <v/>
      </c>
      <c r="H185" s="4" t="str">
        <f>IF(G185="I",$K185,IF(G185="II",$K185-SUM(H$8:H184),IF(G185="III",$K185-SUM(H$8:H184),IF(G185="IV",$K185-SUM(H$8:H184),IF(G185="V",1-SUM(H$8:H184)," ")))))</f>
        <v xml:space="preserve"> </v>
      </c>
      <c r="I185" s="66" t="str">
        <f t="shared" si="49"/>
        <v/>
      </c>
      <c r="J185" s="43" t="str">
        <f>IF(I185="A",$K185,IF(I185="B",$K185-SUM(J$8:J184),IF(I185="C",$K185-SUM(J$8:J184),IF(I185="D",$K185-SUM(J$8:J184),IF(I185="E",1-SUM(J$8:J184)," ")))))</f>
        <v xml:space="preserve"> </v>
      </c>
      <c r="K185" s="1">
        <f>IF(C$4=0,0,(SUM(D$8:D185)/C$4))</f>
        <v>0</v>
      </c>
      <c r="L185" s="9" t="str">
        <f t="shared" si="52"/>
        <v xml:space="preserve"> </v>
      </c>
      <c r="M185" s="2" t="str">
        <f>IF(U185=2,K185,IF(W185=2,K185-SUM(M$8:M184),IF(X185=2,K185-SUM(M$8:M184),IF(X184=2,1-SUM(M$8:M184)," "))))</f>
        <v xml:space="preserve"> </v>
      </c>
      <c r="N185" s="1" t="str">
        <f t="shared" si="53"/>
        <v xml:space="preserve"> </v>
      </c>
      <c r="P185" s="3" t="str">
        <f>IF(O185="Plus",$K185,IF(O185="Basis",$K185-SUM(P$8:P184),IF(O185="Breedte",$K185-SUM(P$8:P184),IF(O184="Breedte",1-SUM(P$8:P184)," "))))</f>
        <v xml:space="preserve"> </v>
      </c>
      <c r="Q185" s="57" t="str">
        <f t="shared" si="68"/>
        <v/>
      </c>
      <c r="R185" s="93" t="e">
        <f t="shared" si="67"/>
        <v>#N/A</v>
      </c>
      <c r="S185" s="12">
        <f t="shared" si="54"/>
        <v>-107</v>
      </c>
      <c r="T185" s="18">
        <f t="shared" si="55"/>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6"/>
        <v>1</v>
      </c>
      <c r="Z185" s="12">
        <f t="shared" si="57"/>
        <v>1</v>
      </c>
      <c r="AA185" s="12">
        <f t="shared" si="58"/>
        <v>1</v>
      </c>
      <c r="AB185" s="12">
        <f t="shared" si="59"/>
        <v>1</v>
      </c>
      <c r="AD185" s="12">
        <f t="shared" si="60"/>
        <v>-107</v>
      </c>
      <c r="AE185" s="18">
        <f t="shared" si="61"/>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2"/>
        <v>1</v>
      </c>
      <c r="AK185" s="12">
        <f t="shared" si="63"/>
        <v>1</v>
      </c>
      <c r="AL185" s="12">
        <f t="shared" si="64"/>
        <v>1</v>
      </c>
      <c r="AM185" s="12">
        <f t="shared" si="65"/>
        <v>1</v>
      </c>
    </row>
    <row r="186" spans="1:39" ht="12" customHeight="1" x14ac:dyDescent="0.15">
      <c r="A186" s="5">
        <f t="shared" si="50"/>
        <v>0</v>
      </c>
      <c r="B186" s="5">
        <f t="shared" si="51"/>
        <v>0</v>
      </c>
      <c r="C186" s="14">
        <f t="shared" si="66"/>
        <v>-108</v>
      </c>
      <c r="F186" s="120" t="e">
        <f>VLOOKUP(C186,Blad1!$A:$C,3,0)</f>
        <v>#N/A</v>
      </c>
      <c r="G186" s="65" t="str">
        <f t="shared" si="69"/>
        <v/>
      </c>
      <c r="H186" s="4" t="str">
        <f>IF(G186="I",$K186,IF(G186="II",$K186-SUM(H$8:H185),IF(G186="III",$K186-SUM(H$8:H185),IF(G186="IV",$K186-SUM(H$8:H185),IF(G186="V",1-SUM(H$8:H185)," ")))))</f>
        <v xml:space="preserve"> </v>
      </c>
      <c r="I186" s="66" t="str">
        <f t="shared" si="49"/>
        <v/>
      </c>
      <c r="J186" s="43" t="str">
        <f>IF(I186="A",$K186,IF(I186="B",$K186-SUM(J$8:J185),IF(I186="C",$K186-SUM(J$8:J185),IF(I186="D",$K186-SUM(J$8:J185),IF(I186="E",1-SUM(J$8:J185)," ")))))</f>
        <v xml:space="preserve"> </v>
      </c>
      <c r="K186" s="1">
        <f>IF(C$4=0,0,(SUM(D$8:D186)/C$4))</f>
        <v>0</v>
      </c>
      <c r="L186" s="9" t="str">
        <f t="shared" si="52"/>
        <v xml:space="preserve"> </v>
      </c>
      <c r="M186" s="2" t="str">
        <f>IF(U186=2,K186,IF(W186=2,K186-SUM(M$8:M185),IF(X186=2,K186-SUM(M$8:M185),IF(X185=2,1-SUM(M$8:M185)," "))))</f>
        <v xml:space="preserve"> </v>
      </c>
      <c r="N186" s="1" t="str">
        <f t="shared" si="53"/>
        <v xml:space="preserve"> </v>
      </c>
      <c r="P186" s="3" t="str">
        <f>IF(O186="Plus",$K186,IF(O186="Basis",$K186-SUM(P$8:P185),IF(O186="Breedte",$K186-SUM(P$8:P185),IF(O185="Breedte",1-SUM(P$8:P185)," "))))</f>
        <v xml:space="preserve"> </v>
      </c>
      <c r="Q186" s="57" t="str">
        <f t="shared" si="68"/>
        <v/>
      </c>
      <c r="R186" s="93" t="e">
        <f t="shared" si="67"/>
        <v>#N/A</v>
      </c>
      <c r="S186" s="12">
        <f t="shared" si="54"/>
        <v>-108</v>
      </c>
      <c r="T186" s="18">
        <f t="shared" si="55"/>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6"/>
        <v>1</v>
      </c>
      <c r="Z186" s="12">
        <f t="shared" si="57"/>
        <v>1</v>
      </c>
      <c r="AA186" s="12">
        <f t="shared" si="58"/>
        <v>1</v>
      </c>
      <c r="AB186" s="12">
        <f t="shared" si="59"/>
        <v>1</v>
      </c>
      <c r="AD186" s="12">
        <f t="shared" si="60"/>
        <v>-108</v>
      </c>
      <c r="AE186" s="18">
        <f t="shared" si="61"/>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2"/>
        <v>1</v>
      </c>
      <c r="AK186" s="12">
        <f t="shared" si="63"/>
        <v>1</v>
      </c>
      <c r="AL186" s="12">
        <f t="shared" si="64"/>
        <v>1</v>
      </c>
      <c r="AM186" s="12">
        <f t="shared" si="65"/>
        <v>1</v>
      </c>
    </row>
    <row r="187" spans="1:39" ht="12" customHeight="1" x14ac:dyDescent="0.15">
      <c r="A187" s="5">
        <f t="shared" si="50"/>
        <v>0</v>
      </c>
      <c r="B187" s="5">
        <f t="shared" si="51"/>
        <v>0</v>
      </c>
      <c r="C187" s="14">
        <f t="shared" si="66"/>
        <v>-109</v>
      </c>
      <c r="F187" s="120" t="e">
        <f>VLOOKUP(C187,Blad1!$A:$C,3,0)</f>
        <v>#N/A</v>
      </c>
      <c r="G187" s="65" t="str">
        <f t="shared" si="69"/>
        <v/>
      </c>
      <c r="H187" s="4" t="str">
        <f>IF(G187="I",$K187,IF(G187="II",$K187-SUM(H$8:H186),IF(G187="III",$K187-SUM(H$8:H186),IF(G187="IV",$K187-SUM(H$8:H186),IF(G187="V",1-SUM(H$8:H186)," ")))))</f>
        <v xml:space="preserve"> </v>
      </c>
      <c r="I187" s="66" t="str">
        <f t="shared" si="49"/>
        <v/>
      </c>
      <c r="J187" s="43" t="str">
        <f>IF(I187="A",$K187,IF(I187="B",$K187-SUM(J$8:J186),IF(I187="C",$K187-SUM(J$8:J186),IF(I187="D",$K187-SUM(J$8:J186),IF(I187="E",1-SUM(J$8:J186)," ")))))</f>
        <v xml:space="preserve"> </v>
      </c>
      <c r="K187" s="1">
        <f>IF(C$4=0,0,(SUM(D$8:D187)/C$4))</f>
        <v>0</v>
      </c>
      <c r="L187" s="9" t="str">
        <f t="shared" si="52"/>
        <v xml:space="preserve"> </v>
      </c>
      <c r="M187" s="2" t="str">
        <f>IF(U187=2,K187,IF(W187=2,K187-SUM(M$8:M186),IF(X187=2,K187-SUM(M$8:M186),IF(X186=2,1-SUM(M$8:M186)," "))))</f>
        <v xml:space="preserve"> </v>
      </c>
      <c r="N187" s="1" t="str">
        <f t="shared" si="53"/>
        <v xml:space="preserve"> </v>
      </c>
      <c r="P187" s="3" t="str">
        <f>IF(O187="Plus",$K187,IF(O187="Basis",$K187-SUM(P$8:P186),IF(O187="Breedte",$K187-SUM(P$8:P186),IF(O186="Breedte",1-SUM(P$8:P186)," "))))</f>
        <v xml:space="preserve"> </v>
      </c>
      <c r="Q187" s="57" t="str">
        <f t="shared" si="68"/>
        <v/>
      </c>
      <c r="R187" s="93" t="e">
        <f t="shared" si="67"/>
        <v>#N/A</v>
      </c>
      <c r="S187" s="12">
        <f t="shared" si="54"/>
        <v>-109</v>
      </c>
      <c r="T187" s="18">
        <f t="shared" si="55"/>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6"/>
        <v>1</v>
      </c>
      <c r="Z187" s="12">
        <f t="shared" si="57"/>
        <v>1</v>
      </c>
      <c r="AA187" s="12">
        <f t="shared" si="58"/>
        <v>1</v>
      </c>
      <c r="AB187" s="12">
        <f t="shared" si="59"/>
        <v>1</v>
      </c>
      <c r="AD187" s="12">
        <f t="shared" si="60"/>
        <v>-109</v>
      </c>
      <c r="AE187" s="18">
        <f t="shared" si="61"/>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2"/>
        <v>1</v>
      </c>
      <c r="AK187" s="12">
        <f t="shared" si="63"/>
        <v>1</v>
      </c>
      <c r="AL187" s="12">
        <f t="shared" si="64"/>
        <v>1</v>
      </c>
      <c r="AM187" s="12">
        <f t="shared" si="65"/>
        <v>1</v>
      </c>
    </row>
    <row r="188" spans="1:39" ht="12" customHeight="1" x14ac:dyDescent="0.15">
      <c r="A188" s="5">
        <f t="shared" si="50"/>
        <v>0</v>
      </c>
      <c r="B188" s="5">
        <f t="shared" si="51"/>
        <v>0</v>
      </c>
      <c r="C188" s="14">
        <f t="shared" si="66"/>
        <v>-110</v>
      </c>
      <c r="F188" s="120" t="e">
        <f>VLOOKUP(C188,Blad1!$A:$C,3,0)</f>
        <v>#N/A</v>
      </c>
      <c r="G188" s="65" t="str">
        <f t="shared" si="69"/>
        <v/>
      </c>
      <c r="H188" s="4" t="str">
        <f>IF(G188="I",$K188,IF(G188="II",$K188-SUM(H$8:H187),IF(G188="III",$K188-SUM(H$8:H187),IF(G188="IV",$K188-SUM(H$8:H187),IF(G188="V",1-SUM(H$8:H187)," ")))))</f>
        <v xml:space="preserve"> </v>
      </c>
      <c r="I188" s="66" t="str">
        <f t="shared" si="49"/>
        <v/>
      </c>
      <c r="J188" s="43" t="str">
        <f>IF(I188="A",$K188,IF(I188="B",$K188-SUM(J$8:J187),IF(I188="C",$K188-SUM(J$8:J187),IF(I188="D",$K188-SUM(J$8:J187),IF(I188="E",1-SUM(J$8:J187)," ")))))</f>
        <v xml:space="preserve"> </v>
      </c>
      <c r="K188" s="1">
        <f>IF(C$4=0,0,(SUM(D$8:D188)/C$4))</f>
        <v>0</v>
      </c>
      <c r="L188" s="9" t="str">
        <f t="shared" si="52"/>
        <v xml:space="preserve"> </v>
      </c>
      <c r="M188" s="2" t="str">
        <f>IF(U188=2,K188,IF(W188=2,K188-SUM(M$8:M187),IF(X188=2,K188-SUM(M$8:M187),IF(X187=2,1-SUM(M$8:M187)," "))))</f>
        <v xml:space="preserve"> </v>
      </c>
      <c r="N188" s="1" t="str">
        <f t="shared" si="53"/>
        <v xml:space="preserve"> </v>
      </c>
      <c r="P188" s="3" t="str">
        <f>IF(O188="Plus",$K188,IF(O188="Basis",$K188-SUM(P$8:P187),IF(O188="Breedte",$K188-SUM(P$8:P187),IF(O187="Breedte",1-SUM(P$8:P187)," "))))</f>
        <v xml:space="preserve"> </v>
      </c>
      <c r="Q188" s="57" t="str">
        <f t="shared" si="68"/>
        <v/>
      </c>
      <c r="R188" s="93" t="e">
        <f t="shared" si="67"/>
        <v>#N/A</v>
      </c>
      <c r="S188" s="12">
        <f t="shared" si="54"/>
        <v>-110</v>
      </c>
      <c r="T188" s="18">
        <f t="shared" si="55"/>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6"/>
        <v>1</v>
      </c>
      <c r="Z188" s="12">
        <f t="shared" si="57"/>
        <v>1</v>
      </c>
      <c r="AA188" s="12">
        <f t="shared" si="58"/>
        <v>1</v>
      </c>
      <c r="AB188" s="12">
        <f t="shared" si="59"/>
        <v>1</v>
      </c>
      <c r="AD188" s="12">
        <f t="shared" si="60"/>
        <v>-110</v>
      </c>
      <c r="AE188" s="18">
        <f t="shared" si="61"/>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2"/>
        <v>1</v>
      </c>
      <c r="AK188" s="12">
        <f t="shared" si="63"/>
        <v>1</v>
      </c>
      <c r="AL188" s="12">
        <f t="shared" si="64"/>
        <v>1</v>
      </c>
      <c r="AM188" s="12">
        <f t="shared" si="65"/>
        <v>1</v>
      </c>
    </row>
    <row r="189" spans="1:39" ht="12" customHeight="1" x14ac:dyDescent="0.15">
      <c r="A189" s="5">
        <f t="shared" si="50"/>
        <v>0</v>
      </c>
      <c r="B189" s="5">
        <f t="shared" si="51"/>
        <v>0</v>
      </c>
      <c r="C189" s="14">
        <f t="shared" si="66"/>
        <v>-111</v>
      </c>
      <c r="F189" s="120" t="e">
        <f>VLOOKUP(C189,Blad1!$A:$C,3,0)</f>
        <v>#N/A</v>
      </c>
      <c r="G189" s="65" t="str">
        <f t="shared" si="69"/>
        <v/>
      </c>
      <c r="H189" s="4" t="str">
        <f>IF(G189="I",$K189,IF(G189="II",$K189-SUM(H$8:H188),IF(G189="III",$K189-SUM(H$8:H188),IF(G189="IV",$K189-SUM(H$8:H188),IF(G189="V",1-SUM(H$8:H188)," ")))))</f>
        <v xml:space="preserve"> </v>
      </c>
      <c r="I189" s="66" t="str">
        <f t="shared" si="49"/>
        <v/>
      </c>
      <c r="J189" s="43" t="str">
        <f>IF(I189="A",$K189,IF(I189="B",$K189-SUM(J$8:J188),IF(I189="C",$K189-SUM(J$8:J188),IF(I189="D",$K189-SUM(J$8:J188),IF(I189="E",1-SUM(J$8:J188)," ")))))</f>
        <v xml:space="preserve"> </v>
      </c>
      <c r="K189" s="1">
        <f>IF(C$4=0,0,(SUM(D$8:D189)/C$4))</f>
        <v>0</v>
      </c>
      <c r="L189" s="9" t="str">
        <f t="shared" si="52"/>
        <v xml:space="preserve"> </v>
      </c>
      <c r="M189" s="2" t="str">
        <f>IF(U189=2,K189,IF(W189=2,K189-SUM(M$8:M188),IF(X189=2,K189-SUM(M$8:M188),IF(X188=2,1-SUM(M$8:M188)," "))))</f>
        <v xml:space="preserve"> </v>
      </c>
      <c r="N189" s="1" t="str">
        <f t="shared" si="53"/>
        <v xml:space="preserve"> </v>
      </c>
      <c r="P189" s="3" t="str">
        <f>IF(O189="Plus",$K189,IF(O189="Basis",$K189-SUM(P$8:P188),IF(O189="Breedte",$K189-SUM(P$8:P188),IF(O188="Breedte",1-SUM(P$8:P188)," "))))</f>
        <v xml:space="preserve"> </v>
      </c>
      <c r="Q189" s="57" t="str">
        <f t="shared" si="68"/>
        <v/>
      </c>
      <c r="R189" s="93" t="e">
        <f t="shared" si="67"/>
        <v>#N/A</v>
      </c>
      <c r="S189" s="12">
        <f t="shared" si="54"/>
        <v>-111</v>
      </c>
      <c r="T189" s="18">
        <f t="shared" si="55"/>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6"/>
        <v>1</v>
      </c>
      <c r="Z189" s="12">
        <f t="shared" si="57"/>
        <v>1</v>
      </c>
      <c r="AA189" s="12">
        <f t="shared" si="58"/>
        <v>1</v>
      </c>
      <c r="AB189" s="12">
        <f t="shared" si="59"/>
        <v>1</v>
      </c>
      <c r="AD189" s="12">
        <f t="shared" si="60"/>
        <v>-111</v>
      </c>
      <c r="AE189" s="18">
        <f t="shared" si="61"/>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2"/>
        <v>1</v>
      </c>
      <c r="AK189" s="12">
        <f t="shared" si="63"/>
        <v>1</v>
      </c>
      <c r="AL189" s="12">
        <f t="shared" si="64"/>
        <v>1</v>
      </c>
      <c r="AM189" s="12">
        <f t="shared" si="65"/>
        <v>1</v>
      </c>
    </row>
    <row r="190" spans="1:39" ht="12" customHeight="1" x14ac:dyDescent="0.15">
      <c r="A190" s="5">
        <f t="shared" si="50"/>
        <v>0</v>
      </c>
      <c r="B190" s="5">
        <f t="shared" si="51"/>
        <v>0</v>
      </c>
      <c r="C190" s="14">
        <f t="shared" si="66"/>
        <v>-112</v>
      </c>
      <c r="F190" s="120" t="e">
        <f>VLOOKUP(C190,Blad1!$A:$C,3,0)</f>
        <v>#N/A</v>
      </c>
      <c r="G190" s="65" t="str">
        <f t="shared" si="69"/>
        <v/>
      </c>
      <c r="H190" s="4" t="str">
        <f>IF(G190="I",$K190,IF(G190="II",$K190-SUM(H$8:H189),IF(G190="III",$K190-SUM(H$8:H189),IF(G190="IV",$K190-SUM(H$8:H189),IF(G190="V",1-SUM(H$8:H189)," ")))))</f>
        <v xml:space="preserve"> </v>
      </c>
      <c r="I190" s="66" t="str">
        <f t="shared" ref="I190:I201" si="70">IF(C190=45,"A",IF(C190=35,"B",IF(C190=25,"C",IF(C190=17,"D",IF(C190=0,"E","")))))</f>
        <v/>
      </c>
      <c r="J190" s="43" t="str">
        <f>IF(I190="A",$K190,IF(I190="B",$K190-SUM(J$8:J189),IF(I190="C",$K190-SUM(J$8:J189),IF(I190="D",$K190-SUM(J$8:J189),IF(I190="E",1-SUM(J$8:J189)," ")))))</f>
        <v xml:space="preserve"> </v>
      </c>
      <c r="K190" s="1">
        <f>IF(C$4=0,0,(SUM(D$8:D190)/C$4))</f>
        <v>0</v>
      </c>
      <c r="L190" s="9" t="str">
        <f t="shared" si="52"/>
        <v xml:space="preserve"> </v>
      </c>
      <c r="M190" s="2" t="str">
        <f>IF(U190=2,K190,IF(W190=2,K190-SUM(M$8:M189),IF(X190=2,K190-SUM(M$8:M189),IF(X189=2,1-SUM(M$8:M189)," "))))</f>
        <v xml:space="preserve"> </v>
      </c>
      <c r="N190" s="1" t="str">
        <f t="shared" si="53"/>
        <v xml:space="preserve"> </v>
      </c>
      <c r="P190" s="3" t="str">
        <f>IF(O190="Plus",$K190,IF(O190="Basis",$K190-SUM(P$8:P189),IF(O190="Breedte",$K190-SUM(P$8:P189),IF(O189="Breedte",1-SUM(P$8:P189)," "))))</f>
        <v xml:space="preserve"> </v>
      </c>
      <c r="Q190" s="57" t="str">
        <f t="shared" si="68"/>
        <v/>
      </c>
      <c r="R190" s="93" t="e">
        <f t="shared" si="67"/>
        <v>#N/A</v>
      </c>
      <c r="S190" s="12">
        <f t="shared" si="54"/>
        <v>-112</v>
      </c>
      <c r="T190" s="18">
        <f t="shared" si="55"/>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6"/>
        <v>1</v>
      </c>
      <c r="Z190" s="12">
        <f t="shared" si="57"/>
        <v>1</v>
      </c>
      <c r="AA190" s="12">
        <f t="shared" si="58"/>
        <v>1</v>
      </c>
      <c r="AB190" s="12">
        <f t="shared" si="59"/>
        <v>1</v>
      </c>
      <c r="AD190" s="12">
        <f t="shared" si="60"/>
        <v>-112</v>
      </c>
      <c r="AE190" s="18">
        <f t="shared" si="61"/>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2"/>
        <v>1</v>
      </c>
      <c r="AK190" s="12">
        <f t="shared" si="63"/>
        <v>1</v>
      </c>
      <c r="AL190" s="12">
        <f t="shared" si="64"/>
        <v>1</v>
      </c>
      <c r="AM190" s="12">
        <f t="shared" si="65"/>
        <v>1</v>
      </c>
    </row>
    <row r="191" spans="1:39" ht="12" customHeight="1" x14ac:dyDescent="0.15">
      <c r="A191" s="5">
        <f t="shared" si="50"/>
        <v>0</v>
      </c>
      <c r="B191" s="5">
        <f t="shared" si="51"/>
        <v>0</v>
      </c>
      <c r="C191" s="14">
        <f t="shared" si="66"/>
        <v>-113</v>
      </c>
      <c r="F191" s="120" t="e">
        <f>VLOOKUP(C191,Blad1!$A:$C,3,0)</f>
        <v>#N/A</v>
      </c>
      <c r="G191" s="65" t="str">
        <f t="shared" si="69"/>
        <v/>
      </c>
      <c r="H191" s="4" t="str">
        <f>IF(G191="I",$K191,IF(G191="II",$K191-SUM(H$8:H190),IF(G191="III",$K191-SUM(H$8:H190),IF(G191="IV",$K191-SUM(H$8:H190),IF(G191="V",1-SUM(H$8:H190)," ")))))</f>
        <v xml:space="preserve"> </v>
      </c>
      <c r="I191" s="66" t="str">
        <f t="shared" si="70"/>
        <v/>
      </c>
      <c r="J191" s="43" t="str">
        <f>IF(I191="A",$K191,IF(I191="B",$K191-SUM(J$8:J190),IF(I191="C",$K191-SUM(J$8:J190),IF(I191="D",$K191-SUM(J$8:J190),IF(I191="E",1-SUM(J$8:J190)," ")))))</f>
        <v xml:space="preserve"> </v>
      </c>
      <c r="K191" s="1">
        <f>IF(C$4=0,0,(SUM(D$8:D191)/C$4))</f>
        <v>0</v>
      </c>
      <c r="L191" s="9" t="str">
        <f t="shared" si="52"/>
        <v xml:space="preserve"> </v>
      </c>
      <c r="M191" s="2" t="str">
        <f>IF(U191=2,K191,IF(W191=2,K191-SUM(M$8:M190),IF(X191=2,K191-SUM(M$8:M190),IF(X190=2,1-SUM(M$8:M190)," "))))</f>
        <v xml:space="preserve"> </v>
      </c>
      <c r="N191" s="1" t="str">
        <f t="shared" si="53"/>
        <v xml:space="preserve"> </v>
      </c>
      <c r="P191" s="3" t="str">
        <f>IF(O191="Plus",$K191,IF(O191="Basis",$K191-SUM(P$8:P190),IF(O191="Breedte",$K191-SUM(P$8:P190),IF(O190="Breedte",1-SUM(P$8:P190)," "))))</f>
        <v xml:space="preserve"> </v>
      </c>
      <c r="Q191" s="57" t="str">
        <f t="shared" si="68"/>
        <v/>
      </c>
      <c r="R191" s="93" t="e">
        <f t="shared" si="67"/>
        <v>#N/A</v>
      </c>
      <c r="S191" s="12">
        <f t="shared" si="54"/>
        <v>-113</v>
      </c>
      <c r="T191" s="18">
        <f t="shared" si="55"/>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6"/>
        <v>1</v>
      </c>
      <c r="Z191" s="12">
        <f t="shared" si="57"/>
        <v>1</v>
      </c>
      <c r="AA191" s="12">
        <f t="shared" si="58"/>
        <v>1</v>
      </c>
      <c r="AB191" s="12">
        <f t="shared" si="59"/>
        <v>1</v>
      </c>
      <c r="AD191" s="12">
        <f t="shared" si="60"/>
        <v>-113</v>
      </c>
      <c r="AE191" s="18">
        <f t="shared" si="61"/>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2"/>
        <v>1</v>
      </c>
      <c r="AK191" s="12">
        <f t="shared" si="63"/>
        <v>1</v>
      </c>
      <c r="AL191" s="12">
        <f t="shared" si="64"/>
        <v>1</v>
      </c>
      <c r="AM191" s="12">
        <f t="shared" si="65"/>
        <v>1</v>
      </c>
    </row>
    <row r="192" spans="1:39" ht="12" customHeight="1" x14ac:dyDescent="0.15">
      <c r="A192" s="5">
        <f t="shared" si="50"/>
        <v>0</v>
      </c>
      <c r="B192" s="5">
        <f t="shared" si="51"/>
        <v>0</v>
      </c>
      <c r="C192" s="14">
        <f t="shared" si="66"/>
        <v>-114</v>
      </c>
      <c r="F192" s="120" t="e">
        <f>VLOOKUP(C192,Blad1!$A:$C,3,0)</f>
        <v>#N/A</v>
      </c>
      <c r="G192" s="65" t="str">
        <f t="shared" si="69"/>
        <v/>
      </c>
      <c r="H192" s="4" t="str">
        <f>IF(G192="I",$K192,IF(G192="II",$K192-SUM(H$8:H191),IF(G192="III",$K192-SUM(H$8:H191),IF(G192="IV",$K192-SUM(H$8:H191),IF(G192="V",1-SUM(H$8:H191)," ")))))</f>
        <v xml:space="preserve"> </v>
      </c>
      <c r="I192" s="66" t="str">
        <f t="shared" si="70"/>
        <v/>
      </c>
      <c r="J192" s="43" t="str">
        <f>IF(I192="A",$K192,IF(I192="B",$K192-SUM(J$8:J191),IF(I192="C",$K192-SUM(J$8:J191),IF(I192="D",$K192-SUM(J$8:J191),IF(I192="E",1-SUM(J$8:J191)," ")))))</f>
        <v xml:space="preserve"> </v>
      </c>
      <c r="K192" s="1">
        <f>IF(C$4=0,0,(SUM(D$8:D192)/C$4))</f>
        <v>0</v>
      </c>
      <c r="L192" s="9" t="str">
        <f t="shared" si="52"/>
        <v xml:space="preserve"> </v>
      </c>
      <c r="M192" s="2" t="str">
        <f>IF(U192=2,K192,IF(W192=2,K192-SUM(M$8:M191),IF(X192=2,K192-SUM(M$8:M191),IF(X191=2,1-SUM(M$8:M191)," "))))</f>
        <v xml:space="preserve"> </v>
      </c>
      <c r="N192" s="1" t="str">
        <f t="shared" si="53"/>
        <v xml:space="preserve"> </v>
      </c>
      <c r="P192" s="3" t="str">
        <f>IF(O192="Plus",$K192,IF(O192="Basis",$K192-SUM(P$8:P191),IF(O192="Breedte",$K192-SUM(P$8:P191),IF(O191="Breedte",1-SUM(P$8:P191)," "))))</f>
        <v xml:space="preserve"> </v>
      </c>
      <c r="Q192" s="57" t="str">
        <f t="shared" si="68"/>
        <v/>
      </c>
      <c r="R192" s="93" t="e">
        <f t="shared" si="67"/>
        <v>#N/A</v>
      </c>
      <c r="S192" s="12">
        <f t="shared" si="54"/>
        <v>-114</v>
      </c>
      <c r="T192" s="18">
        <f t="shared" si="55"/>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6"/>
        <v>1</v>
      </c>
      <c r="Z192" s="12">
        <f t="shared" si="57"/>
        <v>1</v>
      </c>
      <c r="AA192" s="12">
        <f t="shared" si="58"/>
        <v>1</v>
      </c>
      <c r="AB192" s="12">
        <f t="shared" si="59"/>
        <v>1</v>
      </c>
      <c r="AD192" s="12">
        <f t="shared" si="60"/>
        <v>-114</v>
      </c>
      <c r="AE192" s="18">
        <f t="shared" si="61"/>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2"/>
        <v>1</v>
      </c>
      <c r="AK192" s="12">
        <f t="shared" si="63"/>
        <v>1</v>
      </c>
      <c r="AL192" s="12">
        <f t="shared" si="64"/>
        <v>1</v>
      </c>
      <c r="AM192" s="12">
        <f t="shared" si="65"/>
        <v>1</v>
      </c>
    </row>
    <row r="193" spans="1:39" ht="12" customHeight="1" x14ac:dyDescent="0.15">
      <c r="A193" s="5">
        <f t="shared" si="50"/>
        <v>0</v>
      </c>
      <c r="B193" s="5">
        <f t="shared" si="51"/>
        <v>0</v>
      </c>
      <c r="C193" s="14">
        <f t="shared" si="66"/>
        <v>-115</v>
      </c>
      <c r="F193" s="120" t="e">
        <f>VLOOKUP(C193,Blad1!$A:$C,3,0)</f>
        <v>#N/A</v>
      </c>
      <c r="G193" s="65" t="str">
        <f t="shared" si="69"/>
        <v/>
      </c>
      <c r="H193" s="4" t="str">
        <f>IF(G193="I",$K193,IF(G193="II",$K193-SUM(H$8:H192),IF(G193="III",$K193-SUM(H$8:H192),IF(G193="IV",$K193-SUM(H$8:H192),IF(G193="V",1-SUM(H$8:H192)," ")))))</f>
        <v xml:space="preserve"> </v>
      </c>
      <c r="I193" s="66" t="str">
        <f t="shared" si="70"/>
        <v/>
      </c>
      <c r="J193" s="43" t="str">
        <f>IF(I193="A",$K193,IF(I193="B",$K193-SUM(J$8:J192),IF(I193="C",$K193-SUM(J$8:J192),IF(I193="D",$K193-SUM(J$8:J192),IF(I193="E",1-SUM(J$8:J192)," ")))))</f>
        <v xml:space="preserve"> </v>
      </c>
      <c r="K193" s="1">
        <f>IF(C$4=0,0,(SUM(D$8:D193)/C$4))</f>
        <v>0</v>
      </c>
      <c r="L193" s="9" t="str">
        <f t="shared" si="52"/>
        <v xml:space="preserve"> </v>
      </c>
      <c r="M193" s="2" t="str">
        <f>IF(U193=2,K193,IF(W193=2,K193-SUM(M$8:M192),IF(X193=2,K193-SUM(M$8:M192),IF(X192=2,1-SUM(M$8:M192)," "))))</f>
        <v xml:space="preserve"> </v>
      </c>
      <c r="N193" s="1" t="str">
        <f t="shared" si="53"/>
        <v xml:space="preserve"> </v>
      </c>
      <c r="P193" s="3" t="str">
        <f>IF(O193="Plus",$K193,IF(O193="Basis",$K193-SUM(P$8:P192),IF(O193="Breedte",$K193-SUM(P$8:P192),IF(O192="Breedte",1-SUM(P$8:P192)," "))))</f>
        <v xml:space="preserve"> </v>
      </c>
      <c r="Q193" s="57" t="str">
        <f t="shared" si="68"/>
        <v/>
      </c>
      <c r="R193" s="93" t="e">
        <f t="shared" si="67"/>
        <v>#N/A</v>
      </c>
      <c r="S193" s="12">
        <f t="shared" si="54"/>
        <v>-115</v>
      </c>
      <c r="T193" s="18">
        <f t="shared" si="55"/>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6"/>
        <v>1</v>
      </c>
      <c r="Z193" s="12">
        <f t="shared" si="57"/>
        <v>1</v>
      </c>
      <c r="AA193" s="12">
        <f t="shared" si="58"/>
        <v>1</v>
      </c>
      <c r="AB193" s="12">
        <f t="shared" si="59"/>
        <v>1</v>
      </c>
      <c r="AD193" s="12">
        <f t="shared" si="60"/>
        <v>-115</v>
      </c>
      <c r="AE193" s="18">
        <f t="shared" si="61"/>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2"/>
        <v>1</v>
      </c>
      <c r="AK193" s="12">
        <f t="shared" si="63"/>
        <v>1</v>
      </c>
      <c r="AL193" s="12">
        <f t="shared" si="64"/>
        <v>1</v>
      </c>
      <c r="AM193" s="12">
        <f t="shared" si="65"/>
        <v>1</v>
      </c>
    </row>
    <row r="194" spans="1:39" ht="12" customHeight="1" x14ac:dyDescent="0.15">
      <c r="A194" s="5">
        <f t="shared" si="50"/>
        <v>0</v>
      </c>
      <c r="B194" s="5">
        <f t="shared" si="51"/>
        <v>0</v>
      </c>
      <c r="C194" s="14">
        <f t="shared" si="66"/>
        <v>-116</v>
      </c>
      <c r="F194" s="120" t="e">
        <f>VLOOKUP(C194,Blad1!$A:$C,3,0)</f>
        <v>#N/A</v>
      </c>
      <c r="G194" s="65" t="str">
        <f t="shared" si="69"/>
        <v/>
      </c>
      <c r="H194" s="4" t="str">
        <f>IF(G194="I",$K194,IF(G194="II",$K194-SUM(H$8:H193),IF(G194="III",$K194-SUM(H$8:H193),IF(G194="IV",$K194-SUM(H$8:H193),IF(G194="V",1-SUM(H$8:H193)," ")))))</f>
        <v xml:space="preserve"> </v>
      </c>
      <c r="I194" s="66" t="str">
        <f t="shared" si="70"/>
        <v/>
      </c>
      <c r="J194" s="43" t="str">
        <f>IF(I194="A",$K194,IF(I194="B",$K194-SUM(J$8:J193),IF(I194="C",$K194-SUM(J$8:J193),IF(I194="D",$K194-SUM(J$8:J193),IF(I194="E",1-SUM(J$8:J193)," ")))))</f>
        <v xml:space="preserve"> </v>
      </c>
      <c r="K194" s="1">
        <f>IF(C$4=0,0,(SUM(D$8:D194)/C$4))</f>
        <v>0</v>
      </c>
      <c r="L194" s="9" t="str">
        <f t="shared" si="52"/>
        <v xml:space="preserve"> </v>
      </c>
      <c r="M194" s="2" t="str">
        <f>IF(U194=2,K194,IF(W194=2,K194-SUM(M$8:M193),IF(X194=2,K194-SUM(M$8:M193),IF(X193=2,1-SUM(M$8:M193)," "))))</f>
        <v xml:space="preserve"> </v>
      </c>
      <c r="N194" s="1" t="str">
        <f t="shared" si="53"/>
        <v xml:space="preserve"> </v>
      </c>
      <c r="P194" s="3" t="str">
        <f>IF(O194="Plus",$K194,IF(O194="Basis",$K194-SUM(P$8:P193),IF(O194="Breedte",$K194-SUM(P$8:P193),IF(O193="Breedte",1-SUM(P$8:P193)," "))))</f>
        <v xml:space="preserve"> </v>
      </c>
      <c r="Q194" s="57" t="str">
        <f t="shared" si="68"/>
        <v/>
      </c>
      <c r="R194" s="93" t="e">
        <f t="shared" si="67"/>
        <v>#N/A</v>
      </c>
      <c r="S194" s="12">
        <f t="shared" si="54"/>
        <v>-116</v>
      </c>
      <c r="T194" s="18">
        <f t="shared" si="55"/>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6"/>
        <v>1</v>
      </c>
      <c r="Z194" s="12">
        <f t="shared" si="57"/>
        <v>1</v>
      </c>
      <c r="AA194" s="12">
        <f t="shared" si="58"/>
        <v>1</v>
      </c>
      <c r="AB194" s="12">
        <f t="shared" si="59"/>
        <v>1</v>
      </c>
      <c r="AD194" s="12">
        <f t="shared" si="60"/>
        <v>-116</v>
      </c>
      <c r="AE194" s="18">
        <f t="shared" si="61"/>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2"/>
        <v>1</v>
      </c>
      <c r="AK194" s="12">
        <f t="shared" si="63"/>
        <v>1</v>
      </c>
      <c r="AL194" s="12">
        <f t="shared" si="64"/>
        <v>1</v>
      </c>
      <c r="AM194" s="12">
        <f t="shared" si="65"/>
        <v>1</v>
      </c>
    </row>
    <row r="195" spans="1:39" ht="12" customHeight="1" x14ac:dyDescent="0.15">
      <c r="A195" s="5">
        <f t="shared" si="50"/>
        <v>0</v>
      </c>
      <c r="B195" s="5">
        <f t="shared" si="51"/>
        <v>0</v>
      </c>
      <c r="C195" s="14">
        <f t="shared" si="66"/>
        <v>-117</v>
      </c>
      <c r="F195" s="120" t="e">
        <f>VLOOKUP(C195,Blad1!$A:$C,3,0)</f>
        <v>#N/A</v>
      </c>
      <c r="G195" s="65" t="str">
        <f t="shared" si="69"/>
        <v/>
      </c>
      <c r="H195" s="4" t="str">
        <f>IF(G195="I",$K195,IF(G195="II",$K195-SUM(H$8:H194),IF(G195="III",$K195-SUM(H$8:H194),IF(G195="IV",$K195-SUM(H$8:H194),IF(G195="V",1-SUM(H$8:H194)," ")))))</f>
        <v xml:space="preserve"> </v>
      </c>
      <c r="I195" s="66" t="str">
        <f t="shared" si="70"/>
        <v/>
      </c>
      <c r="J195" s="43" t="str">
        <f>IF(I195="A",$K195,IF(I195="B",$K195-SUM(J$8:J194),IF(I195="C",$K195-SUM(J$8:J194),IF(I195="D",$K195-SUM(J$8:J194),IF(I195="E",1-SUM(J$8:J194)," ")))))</f>
        <v xml:space="preserve"> </v>
      </c>
      <c r="K195" s="1">
        <f>IF(C$4=0,0,(SUM(D$8:D195)/C$4))</f>
        <v>0</v>
      </c>
      <c r="L195" s="9" t="str">
        <f t="shared" si="52"/>
        <v xml:space="preserve"> </v>
      </c>
      <c r="M195" s="2" t="str">
        <f>IF(U195=2,K195,IF(W195=2,K195-SUM(M$8:M194),IF(X195=2,K195-SUM(M$8:M194),IF(X194=2,1-SUM(M$8:M194)," "))))</f>
        <v xml:space="preserve"> </v>
      </c>
      <c r="N195" s="1" t="str">
        <f t="shared" si="53"/>
        <v xml:space="preserve"> </v>
      </c>
      <c r="P195" s="3" t="str">
        <f>IF(O195="Plus",$K195,IF(O195="Basis",$K195-SUM(P$8:P194),IF(O195="Breedte",$K195-SUM(P$8:P194),IF(O194="Breedte",1-SUM(P$8:P194)," "))))</f>
        <v xml:space="preserve"> </v>
      </c>
      <c r="Q195" s="57" t="str">
        <f t="shared" si="68"/>
        <v/>
      </c>
      <c r="R195" s="93" t="e">
        <f t="shared" si="67"/>
        <v>#N/A</v>
      </c>
      <c r="S195" s="12">
        <f t="shared" si="54"/>
        <v>-117</v>
      </c>
      <c r="T195" s="18">
        <f t="shared" si="55"/>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6"/>
        <v>1</v>
      </c>
      <c r="Z195" s="12">
        <f t="shared" si="57"/>
        <v>1</v>
      </c>
      <c r="AA195" s="12">
        <f t="shared" si="58"/>
        <v>1</v>
      </c>
      <c r="AB195" s="12">
        <f t="shared" si="59"/>
        <v>1</v>
      </c>
      <c r="AD195" s="12">
        <f t="shared" si="60"/>
        <v>-117</v>
      </c>
      <c r="AE195" s="18">
        <f t="shared" si="61"/>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2"/>
        <v>1</v>
      </c>
      <c r="AK195" s="12">
        <f t="shared" si="63"/>
        <v>1</v>
      </c>
      <c r="AL195" s="12">
        <f t="shared" si="64"/>
        <v>1</v>
      </c>
      <c r="AM195" s="12">
        <f t="shared" si="65"/>
        <v>1</v>
      </c>
    </row>
    <row r="196" spans="1:39" ht="12" customHeight="1" x14ac:dyDescent="0.15">
      <c r="A196" s="5">
        <f t="shared" si="50"/>
        <v>0</v>
      </c>
      <c r="B196" s="5">
        <f t="shared" si="51"/>
        <v>0</v>
      </c>
      <c r="C196" s="14">
        <f t="shared" si="66"/>
        <v>-118</v>
      </c>
      <c r="F196" s="120" t="e">
        <f>VLOOKUP(C196,Blad1!$A:$C,3,0)</f>
        <v>#N/A</v>
      </c>
      <c r="G196" s="65" t="str">
        <f t="shared" si="69"/>
        <v/>
      </c>
      <c r="H196" s="4" t="str">
        <f>IF(G196="I",$K196,IF(G196="II",$K196-SUM(H$8:H195),IF(G196="III",$K196-SUM(H$8:H195),IF(G196="IV",$K196-SUM(H$8:H195),IF(G196="V",1-SUM(H$8:H195)," ")))))</f>
        <v xml:space="preserve"> </v>
      </c>
      <c r="I196" s="66" t="str">
        <f t="shared" si="70"/>
        <v/>
      </c>
      <c r="J196" s="43" t="str">
        <f>IF(I196="A",$K196,IF(I196="B",$K196-SUM(J$8:J195),IF(I196="C",$K196-SUM(J$8:J195),IF(I196="D",$K196-SUM(J$8:J195),IF(I196="E",1-SUM(J$8:J195)," ")))))</f>
        <v xml:space="preserve"> </v>
      </c>
      <c r="K196" s="1">
        <f>IF(C$4=0,0,(SUM(D$8:D196)/C$4))</f>
        <v>0</v>
      </c>
      <c r="L196" s="9" t="str">
        <f t="shared" si="52"/>
        <v xml:space="preserve"> </v>
      </c>
      <c r="M196" s="2" t="str">
        <f>IF(U196=2,K196,IF(W196=2,K196-SUM(M$8:M195),IF(X196=2,K196-SUM(M$8:M195),IF(X195=2,1-SUM(M$8:M195)," "))))</f>
        <v xml:space="preserve"> </v>
      </c>
      <c r="N196" s="1" t="str">
        <f t="shared" si="53"/>
        <v xml:space="preserve"> </v>
      </c>
      <c r="P196" s="3" t="str">
        <f>IF(O196="Plus",$K196,IF(O196="Basis",$K196-SUM(P$8:P195),IF(O196="Breedte",$K196-SUM(P$8:P195),IF(O195="Breedte",1-SUM(P$8:P195)," "))))</f>
        <v xml:space="preserve"> </v>
      </c>
      <c r="Q196" s="57" t="str">
        <f t="shared" si="68"/>
        <v/>
      </c>
      <c r="R196" s="93" t="e">
        <f t="shared" si="67"/>
        <v>#N/A</v>
      </c>
      <c r="S196" s="12">
        <f t="shared" si="54"/>
        <v>-118</v>
      </c>
      <c r="T196" s="18">
        <f t="shared" si="55"/>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6"/>
        <v>1</v>
      </c>
      <c r="Z196" s="12">
        <f t="shared" si="57"/>
        <v>1</v>
      </c>
      <c r="AA196" s="12">
        <f t="shared" si="58"/>
        <v>1</v>
      </c>
      <c r="AB196" s="12">
        <f t="shared" si="59"/>
        <v>1</v>
      </c>
      <c r="AD196" s="12">
        <f t="shared" si="60"/>
        <v>-118</v>
      </c>
      <c r="AE196" s="18">
        <f t="shared" si="61"/>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2"/>
        <v>1</v>
      </c>
      <c r="AK196" s="12">
        <f t="shared" si="63"/>
        <v>1</v>
      </c>
      <c r="AL196" s="12">
        <f t="shared" si="64"/>
        <v>1</v>
      </c>
      <c r="AM196" s="12">
        <f t="shared" si="65"/>
        <v>1</v>
      </c>
    </row>
    <row r="197" spans="1:39" ht="12" customHeight="1" x14ac:dyDescent="0.15">
      <c r="A197" s="5">
        <f t="shared" si="50"/>
        <v>0</v>
      </c>
      <c r="B197" s="5">
        <f t="shared" si="51"/>
        <v>0</v>
      </c>
      <c r="C197" s="14">
        <f t="shared" si="66"/>
        <v>-119</v>
      </c>
      <c r="F197" s="120" t="e">
        <f>VLOOKUP(C197,Blad1!$A:$C,3,0)</f>
        <v>#N/A</v>
      </c>
      <c r="G197" s="65" t="str">
        <f t="shared" si="69"/>
        <v/>
      </c>
      <c r="H197" s="4" t="str">
        <f>IF(G197="I",$K197,IF(G197="II",$K197-SUM(H$8:H196),IF(G197="III",$K197-SUM(H$8:H196),IF(G197="IV",$K197-SUM(H$8:H196),IF(G197="V",1-SUM(H$8:H196)," ")))))</f>
        <v xml:space="preserve"> </v>
      </c>
      <c r="I197" s="66" t="str">
        <f t="shared" si="70"/>
        <v/>
      </c>
      <c r="J197" s="43" t="str">
        <f>IF(I197="A",$K197,IF(I197="B",$K197-SUM(J$8:J196),IF(I197="C",$K197-SUM(J$8:J196),IF(I197="D",$K197-SUM(J$8:J196),IF(I197="E",1-SUM(J$8:J196)," ")))))</f>
        <v xml:space="preserve"> </v>
      </c>
      <c r="K197" s="1">
        <f>IF(C$4=0,0,(SUM(D$8:D197)/C$4))</f>
        <v>0</v>
      </c>
      <c r="L197" s="9" t="str">
        <f t="shared" si="52"/>
        <v xml:space="preserve"> </v>
      </c>
      <c r="M197" s="2" t="str">
        <f>IF(U197=2,K197,IF(W197=2,K197-SUM(M$8:M196),IF(X197=2,K197-SUM(M$8:M196),IF(X196=2,1-SUM(M$8:M196)," "))))</f>
        <v xml:space="preserve"> </v>
      </c>
      <c r="N197" s="1" t="str">
        <f t="shared" si="53"/>
        <v xml:space="preserve"> </v>
      </c>
      <c r="P197" s="3" t="str">
        <f>IF(O197="Plus",$K197,IF(O197="Basis",$K197-SUM(P$8:P196),IF(O197="Breedte",$K197-SUM(P$8:P196),IF(O196="Breedte",1-SUM(P$8:P196)," "))))</f>
        <v xml:space="preserve"> </v>
      </c>
      <c r="Q197" s="57" t="str">
        <f t="shared" si="68"/>
        <v/>
      </c>
      <c r="R197" s="93" t="e">
        <f t="shared" si="67"/>
        <v>#N/A</v>
      </c>
      <c r="S197" s="12">
        <f t="shared" si="54"/>
        <v>-119</v>
      </c>
      <c r="T197" s="18">
        <f t="shared" si="55"/>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6"/>
        <v>1</v>
      </c>
      <c r="Z197" s="12">
        <f t="shared" si="57"/>
        <v>1</v>
      </c>
      <c r="AA197" s="12">
        <f t="shared" si="58"/>
        <v>1</v>
      </c>
      <c r="AB197" s="12">
        <f t="shared" si="59"/>
        <v>1</v>
      </c>
      <c r="AD197" s="12">
        <f t="shared" si="60"/>
        <v>-119</v>
      </c>
      <c r="AE197" s="18">
        <f t="shared" si="61"/>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2"/>
        <v>1</v>
      </c>
      <c r="AK197" s="12">
        <f t="shared" si="63"/>
        <v>1</v>
      </c>
      <c r="AL197" s="12">
        <f t="shared" si="64"/>
        <v>1</v>
      </c>
      <c r="AM197" s="12">
        <f t="shared" si="65"/>
        <v>1</v>
      </c>
    </row>
    <row r="198" spans="1:39" ht="12" customHeight="1" x14ac:dyDescent="0.15">
      <c r="A198" s="5">
        <f t="shared" si="50"/>
        <v>0</v>
      </c>
      <c r="B198" s="5">
        <f t="shared" si="51"/>
        <v>0</v>
      </c>
      <c r="C198" s="14">
        <f t="shared" si="66"/>
        <v>-120</v>
      </c>
      <c r="F198" s="120" t="e">
        <f>VLOOKUP(C198,Blad1!$A:$C,3,0)</f>
        <v>#N/A</v>
      </c>
      <c r="G198" s="65" t="str">
        <f t="shared" si="69"/>
        <v/>
      </c>
      <c r="H198" s="4" t="str">
        <f>IF(G198="I",$K198,IF(G198="II",$K198-SUM(H$8:H197),IF(G198="III",$K198-SUM(H$8:H197),IF(G198="IV",$K198-SUM(H$8:H197),IF(G198="V",1-SUM(H$8:H197)," ")))))</f>
        <v xml:space="preserve"> </v>
      </c>
      <c r="I198" s="66" t="str">
        <f t="shared" si="70"/>
        <v/>
      </c>
      <c r="J198" s="43" t="str">
        <f>IF(I198="A",$K198,IF(I198="B",$K198-SUM(J$8:J197),IF(I198="C",$K198-SUM(J$8:J197),IF(I198="D",$K198-SUM(J$8:J197),IF(I198="E",1-SUM(J$8:J197)," ")))))</f>
        <v xml:space="preserve"> </v>
      </c>
      <c r="K198" s="1">
        <f>IF(C$4=0,0,(SUM(D$8:D198)/C$4))</f>
        <v>0</v>
      </c>
      <c r="L198" s="9" t="str">
        <f t="shared" si="52"/>
        <v xml:space="preserve"> </v>
      </c>
      <c r="M198" s="2" t="str">
        <f>IF(U198=2,K198,IF(W198=2,K198-SUM(M$8:M197),IF(X198=2,K198-SUM(M$8:M197),IF(X197=2,1-SUM(M$8:M197)," "))))</f>
        <v xml:space="preserve"> </v>
      </c>
      <c r="N198" s="1" t="str">
        <f t="shared" si="53"/>
        <v xml:space="preserve"> </v>
      </c>
      <c r="P198" s="3" t="str">
        <f>IF(O198="Plus",$K198,IF(O198="Basis",$K198-SUM(P$8:P197),IF(O198="Breedte",$K198-SUM(P$8:P197),IF(O197="Breedte",1-SUM(P$8:P197)," "))))</f>
        <v xml:space="preserve"> </v>
      </c>
      <c r="Q198" s="57" t="str">
        <f t="shared" si="68"/>
        <v/>
      </c>
      <c r="R198" s="93" t="e">
        <f t="shared" si="67"/>
        <v>#N/A</v>
      </c>
      <c r="S198" s="12">
        <f t="shared" si="54"/>
        <v>-120</v>
      </c>
      <c r="T198" s="18">
        <f t="shared" si="55"/>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6"/>
        <v>1</v>
      </c>
      <c r="Z198" s="12">
        <f t="shared" si="57"/>
        <v>1</v>
      </c>
      <c r="AA198" s="12">
        <f t="shared" si="58"/>
        <v>1</v>
      </c>
      <c r="AB198" s="12">
        <f t="shared" si="59"/>
        <v>1</v>
      </c>
      <c r="AD198" s="12">
        <f t="shared" si="60"/>
        <v>-120</v>
      </c>
      <c r="AE198" s="18">
        <f t="shared" si="61"/>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2"/>
        <v>1</v>
      </c>
      <c r="AK198" s="12">
        <f t="shared" si="63"/>
        <v>1</v>
      </c>
      <c r="AL198" s="12">
        <f t="shared" si="64"/>
        <v>1</v>
      </c>
      <c r="AM198" s="12">
        <f t="shared" si="65"/>
        <v>1</v>
      </c>
    </row>
    <row r="199" spans="1:39" ht="12" customHeight="1" x14ac:dyDescent="0.15">
      <c r="A199" s="5">
        <f t="shared" si="50"/>
        <v>0</v>
      </c>
      <c r="B199" s="5">
        <f t="shared" si="51"/>
        <v>0</v>
      </c>
      <c r="C199" s="14">
        <f t="shared" si="66"/>
        <v>-121</v>
      </c>
      <c r="F199" s="120" t="e">
        <f>VLOOKUP(C199,Blad1!$A:$C,3,0)</f>
        <v>#N/A</v>
      </c>
      <c r="G199" s="65" t="str">
        <f t="shared" si="69"/>
        <v/>
      </c>
      <c r="H199" s="4" t="str">
        <f>IF(G199="I",$K199,IF(G199="II",$K199-SUM(H$8:H198),IF(G199="III",$K199-SUM(H$8:H198),IF(G199="IV",$K199-SUM(H$8:H198),IF(G199="V",1-SUM(H$8:H198)," ")))))</f>
        <v xml:space="preserve"> </v>
      </c>
      <c r="I199" s="66" t="str">
        <f t="shared" si="70"/>
        <v/>
      </c>
      <c r="J199" s="43" t="str">
        <f>IF(I199="A",$K199,IF(I199="B",$K199-SUM(J$8:J198),IF(I199="C",$K199-SUM(J$8:J198),IF(I199="D",$K199-SUM(J$8:J198),IF(I199="E",1-SUM(J$8:J198)," ")))))</f>
        <v xml:space="preserve"> </v>
      </c>
      <c r="K199" s="1">
        <f>IF(C$4=0,0,(SUM(D$8:D199)/C$4))</f>
        <v>0</v>
      </c>
      <c r="L199" s="9" t="str">
        <f t="shared" si="52"/>
        <v xml:space="preserve"> </v>
      </c>
      <c r="M199" s="2" t="str">
        <f>IF(U199=2,K199,IF(W199=2,K199-SUM(M$8:M198),IF(X199=2,K199-SUM(M$8:M198),IF(X198=2,1-SUM(M$8:M198)," "))))</f>
        <v xml:space="preserve"> </v>
      </c>
      <c r="N199" s="1" t="str">
        <f t="shared" si="53"/>
        <v xml:space="preserve"> </v>
      </c>
      <c r="P199" s="3" t="str">
        <f>IF(O199="Plus",$K199,IF(O199="Basis",$K199-SUM(P$8:P198),IF(O199="Breedte",$K199-SUM(P$8:P198),IF(O198="Breedte",1-SUM(P$8:P198)," "))))</f>
        <v xml:space="preserve"> </v>
      </c>
      <c r="Q199" s="57" t="str">
        <f t="shared" si="68"/>
        <v/>
      </c>
      <c r="R199" s="93" t="e">
        <f t="shared" si="67"/>
        <v>#N/A</v>
      </c>
      <c r="S199" s="12">
        <f t="shared" si="54"/>
        <v>-121</v>
      </c>
      <c r="T199" s="18">
        <f t="shared" si="55"/>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6"/>
        <v>1</v>
      </c>
      <c r="Z199" s="12">
        <f t="shared" si="57"/>
        <v>1</v>
      </c>
      <c r="AA199" s="12">
        <f t="shared" si="58"/>
        <v>1</v>
      </c>
      <c r="AB199" s="12">
        <f t="shared" si="59"/>
        <v>1</v>
      </c>
      <c r="AD199" s="12">
        <f t="shared" si="60"/>
        <v>-121</v>
      </c>
      <c r="AE199" s="18">
        <f t="shared" si="61"/>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2"/>
        <v>1</v>
      </c>
      <c r="AK199" s="12">
        <f t="shared" si="63"/>
        <v>1</v>
      </c>
      <c r="AL199" s="12">
        <f t="shared" si="64"/>
        <v>1</v>
      </c>
      <c r="AM199" s="12">
        <f t="shared" si="65"/>
        <v>1</v>
      </c>
    </row>
    <row r="200" spans="1:39" ht="12" customHeight="1" x14ac:dyDescent="0.15">
      <c r="A200" s="5">
        <f t="shared" ref="A200:A250" si="71">IF(I200="A",25,IF(I200="B",25,IF(I200="C",25,IF(I200="D",15,IF(I200="E",10,0)))))</f>
        <v>0</v>
      </c>
      <c r="B200" s="5">
        <f t="shared" ref="B200:B250" si="72">IF(G200="I",20,IF(G200="II",20,IF(G200="III",20,IF(G200="IV",20,IF(G200="V",20,0)))))</f>
        <v>0</v>
      </c>
      <c r="C200" s="14">
        <f t="shared" si="66"/>
        <v>-122</v>
      </c>
      <c r="F200" s="120" t="e">
        <f>VLOOKUP(C200,Blad1!$A:$C,3,0)</f>
        <v>#N/A</v>
      </c>
      <c r="G200" s="65" t="str">
        <f t="shared" si="69"/>
        <v/>
      </c>
      <c r="H200" s="4" t="str">
        <f>IF(G200="I",$K200,IF(G200="II",$K200-SUM(H$8:H199),IF(G200="III",$K200-SUM(H$8:H199),IF(G200="IV",$K200-SUM(H$8:H199),IF(G200="V",1-SUM(H$8:H199)," ")))))</f>
        <v xml:space="preserve"> </v>
      </c>
      <c r="I200" s="66" t="str">
        <f t="shared" si="70"/>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8"/>
        <v/>
      </c>
      <c r="R200" s="93" t="e">
        <f t="shared" si="67"/>
        <v>#N/A</v>
      </c>
      <c r="S200" s="12">
        <f t="shared" ref="S200:S208" si="75">C200</f>
        <v>-122</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-122</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15">
      <c r="A201" s="5">
        <f t="shared" si="71"/>
        <v>0</v>
      </c>
      <c r="B201" s="5">
        <f t="shared" si="72"/>
        <v>0</v>
      </c>
      <c r="C201" s="14">
        <f t="shared" ref="C201:C237" si="87">C200-1</f>
        <v>-123</v>
      </c>
      <c r="F201" s="120" t="e">
        <f>VLOOKUP(C201,Blad1!$A:$C,3,0)</f>
        <v>#N/A</v>
      </c>
      <c r="H201" s="4" t="str">
        <f>IF(G201="I",$K201,IF(G201="II",$K201-SUM(H$8:H200),IF(G201="III",$K201-SUM(H$8:H200),IF(G201="IV",$K201-SUM(H$8:H200),IF(G201="V",1-SUM(H$8:H200)," ")))))</f>
        <v xml:space="preserve"> </v>
      </c>
      <c r="I201" s="66" t="str">
        <f t="shared" si="70"/>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IF(L200="plus",CONCATENATE(E201,", "),IF(L200="basis",IF(E201=0,"",CONCATENATE(E201,", ")),CONCATENATE(Q200,IF(E201=0,"",CONCATENATE(E201,", ")))))</f>
        <v/>
      </c>
      <c r="S201" s="12">
        <f t="shared" si="75"/>
        <v>-123</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-123</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15">
      <c r="A202" s="5">
        <f t="shared" si="71"/>
        <v>0</v>
      </c>
      <c r="B202" s="5">
        <f t="shared" si="72"/>
        <v>0</v>
      </c>
      <c r="C202" s="14">
        <f t="shared" si="87"/>
        <v>-124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S202" s="12">
        <f t="shared" si="75"/>
        <v>-124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-124</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71"/>
        <v>0</v>
      </c>
      <c r="B203" s="5">
        <f t="shared" si="72"/>
        <v>0</v>
      </c>
      <c r="C203" s="14">
        <f t="shared" si="87"/>
        <v>-125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S203" s="12">
        <f t="shared" si="75"/>
        <v>-125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-125</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71"/>
        <v>0</v>
      </c>
      <c r="B204" s="5">
        <f t="shared" si="72"/>
        <v>0</v>
      </c>
      <c r="C204" s="14">
        <f t="shared" si="87"/>
        <v>-126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S204" s="12">
        <f t="shared" si="75"/>
        <v>-126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-126</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71"/>
        <v>0</v>
      </c>
      <c r="B205" s="5">
        <f t="shared" si="72"/>
        <v>0</v>
      </c>
      <c r="C205" s="14">
        <f t="shared" si="87"/>
        <v>-127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S205" s="12">
        <f t="shared" si="75"/>
        <v>-127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-127</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71"/>
        <v>0</v>
      </c>
      <c r="B206" s="5">
        <f t="shared" si="72"/>
        <v>0</v>
      </c>
      <c r="C206" s="14">
        <f t="shared" si="87"/>
        <v>-128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S206" s="12">
        <f t="shared" si="75"/>
        <v>-128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-128</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71"/>
        <v>0</v>
      </c>
      <c r="B207" s="5">
        <f t="shared" si="72"/>
        <v>0</v>
      </c>
      <c r="C207" s="14">
        <f t="shared" si="87"/>
        <v>-129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S207" s="12">
        <f t="shared" si="75"/>
        <v>-129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-129</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71"/>
        <v>0</v>
      </c>
      <c r="B208" s="5">
        <f t="shared" si="72"/>
        <v>0</v>
      </c>
      <c r="C208" s="14">
        <f t="shared" si="87"/>
        <v>-130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S208" s="12">
        <f t="shared" si="75"/>
        <v>-130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-130</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71"/>
        <v>0</v>
      </c>
      <c r="B209" s="5">
        <f t="shared" si="72"/>
        <v>0</v>
      </c>
      <c r="C209" s="14">
        <f t="shared" si="87"/>
        <v>-131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71"/>
        <v>0</v>
      </c>
      <c r="B210" s="5">
        <f t="shared" si="72"/>
        <v>0</v>
      </c>
      <c r="C210" s="14">
        <f t="shared" si="87"/>
        <v>-132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71"/>
        <v>0</v>
      </c>
      <c r="B211" s="5">
        <f t="shared" si="72"/>
        <v>0</v>
      </c>
      <c r="C211" s="14">
        <f t="shared" si="87"/>
        <v>-133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71"/>
        <v>0</v>
      </c>
      <c r="B212" s="5">
        <f t="shared" si="72"/>
        <v>0</v>
      </c>
      <c r="C212" s="14">
        <f t="shared" si="87"/>
        <v>-134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71"/>
        <v>0</v>
      </c>
      <c r="B213" s="5">
        <f t="shared" si="72"/>
        <v>0</v>
      </c>
      <c r="C213" s="14">
        <f t="shared" si="87"/>
        <v>-135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71"/>
        <v>0</v>
      </c>
      <c r="B214" s="5">
        <f t="shared" si="72"/>
        <v>0</v>
      </c>
      <c r="C214" s="14">
        <f t="shared" si="87"/>
        <v>-136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71"/>
        <v>0</v>
      </c>
      <c r="B215" s="5">
        <f t="shared" si="72"/>
        <v>0</v>
      </c>
      <c r="C215" s="14">
        <f t="shared" si="87"/>
        <v>-137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71"/>
        <v>0</v>
      </c>
      <c r="B216" s="5">
        <f t="shared" si="72"/>
        <v>0</v>
      </c>
      <c r="C216" s="14">
        <f t="shared" si="87"/>
        <v>-138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71"/>
        <v>0</v>
      </c>
      <c r="B217" s="5">
        <f t="shared" si="72"/>
        <v>0</v>
      </c>
      <c r="C217" s="14">
        <f t="shared" si="87"/>
        <v>-139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71"/>
        <v>0</v>
      </c>
      <c r="B218" s="5">
        <f t="shared" si="72"/>
        <v>0</v>
      </c>
      <c r="C218" s="14">
        <f t="shared" si="87"/>
        <v>-140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71"/>
        <v>0</v>
      </c>
      <c r="B219" s="5">
        <f t="shared" si="72"/>
        <v>0</v>
      </c>
      <c r="C219" s="14">
        <f t="shared" si="87"/>
        <v>-141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71"/>
        <v>0</v>
      </c>
      <c r="B220" s="5">
        <f t="shared" si="72"/>
        <v>0</v>
      </c>
      <c r="C220" s="14">
        <f t="shared" si="87"/>
        <v>-142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71"/>
        <v>0</v>
      </c>
      <c r="B221" s="5">
        <f t="shared" si="72"/>
        <v>0</v>
      </c>
      <c r="C221" s="14">
        <f t="shared" si="87"/>
        <v>-143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71"/>
        <v>0</v>
      </c>
      <c r="B222" s="5">
        <f t="shared" si="72"/>
        <v>0</v>
      </c>
      <c r="C222" s="14">
        <f t="shared" si="87"/>
        <v>-144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71"/>
        <v>0</v>
      </c>
      <c r="B223" s="5">
        <f t="shared" si="72"/>
        <v>0</v>
      </c>
      <c r="C223" s="14">
        <f t="shared" si="87"/>
        <v>-145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71"/>
        <v>0</v>
      </c>
      <c r="B224" s="5">
        <f t="shared" si="72"/>
        <v>0</v>
      </c>
      <c r="C224" s="14">
        <f t="shared" si="87"/>
        <v>-146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71"/>
        <v>0</v>
      </c>
      <c r="B225" s="5">
        <f t="shared" si="72"/>
        <v>0</v>
      </c>
      <c r="C225" s="14">
        <f t="shared" si="87"/>
        <v>-147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71"/>
        <v>0</v>
      </c>
      <c r="B226" s="5">
        <f t="shared" si="72"/>
        <v>0</v>
      </c>
      <c r="C226" s="14">
        <f t="shared" si="87"/>
        <v>-148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71"/>
        <v>0</v>
      </c>
      <c r="B227" s="5">
        <f t="shared" si="72"/>
        <v>0</v>
      </c>
      <c r="C227" s="14">
        <f t="shared" si="87"/>
        <v>-149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71"/>
        <v>0</v>
      </c>
      <c r="B228" s="5">
        <f t="shared" si="72"/>
        <v>0</v>
      </c>
      <c r="C228" s="14">
        <f t="shared" si="87"/>
        <v>-150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71"/>
        <v>0</v>
      </c>
      <c r="B229" s="5">
        <f t="shared" si="72"/>
        <v>0</v>
      </c>
      <c r="C229" s="14">
        <f t="shared" si="87"/>
        <v>-151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71"/>
        <v>0</v>
      </c>
      <c r="B230" s="5">
        <f t="shared" si="72"/>
        <v>0</v>
      </c>
      <c r="C230" s="14">
        <f t="shared" si="87"/>
        <v>-152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71"/>
        <v>0</v>
      </c>
      <c r="B231" s="5">
        <f t="shared" si="72"/>
        <v>0</v>
      </c>
      <c r="C231" s="14">
        <f t="shared" si="87"/>
        <v>-153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71"/>
        <v>0</v>
      </c>
      <c r="B232" s="5">
        <f t="shared" si="72"/>
        <v>0</v>
      </c>
      <c r="C232" s="14">
        <f t="shared" si="87"/>
        <v>-154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71"/>
        <v>0</v>
      </c>
      <c r="B233" s="5">
        <f t="shared" si="72"/>
        <v>0</v>
      </c>
      <c r="C233" s="14">
        <f t="shared" si="87"/>
        <v>-155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71"/>
        <v>0</v>
      </c>
      <c r="B234" s="5">
        <f t="shared" si="72"/>
        <v>0</v>
      </c>
      <c r="C234" s="14">
        <f t="shared" si="87"/>
        <v>-156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71"/>
        <v>0</v>
      </c>
      <c r="B235" s="5">
        <f t="shared" si="72"/>
        <v>0</v>
      </c>
      <c r="C235" s="14">
        <f t="shared" si="87"/>
        <v>-157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71"/>
        <v>0</v>
      </c>
      <c r="B236" s="5">
        <f t="shared" si="72"/>
        <v>0</v>
      </c>
      <c r="C236" s="14">
        <f t="shared" si="87"/>
        <v>-158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71"/>
        <v>0</v>
      </c>
      <c r="B237" s="5">
        <f t="shared" si="72"/>
        <v>0</v>
      </c>
      <c r="C237" s="14">
        <f t="shared" si="87"/>
        <v>-159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71"/>
        <v>0</v>
      </c>
      <c r="B238" s="5">
        <f t="shared" si="72"/>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row>
    <row r="239" spans="1:36" ht="12" customHeight="1" x14ac:dyDescent="0.15">
      <c r="A239" s="5">
        <f t="shared" si="71"/>
        <v>0</v>
      </c>
      <c r="B239" s="5">
        <f t="shared" si="72"/>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row>
    <row r="240" spans="1:36" ht="12" customHeight="1" x14ac:dyDescent="0.15">
      <c r="A240" s="5">
        <f t="shared" si="71"/>
        <v>0</v>
      </c>
      <c r="B240" s="5">
        <f t="shared" si="72"/>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row>
    <row r="241" spans="1:17" ht="12" customHeight="1" x14ac:dyDescent="0.15">
      <c r="A241" s="5">
        <f t="shared" si="71"/>
        <v>0</v>
      </c>
      <c r="B241" s="5">
        <f t="shared" si="72"/>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row>
    <row r="242" spans="1:17" ht="12" customHeight="1" x14ac:dyDescent="0.15">
      <c r="A242" s="5">
        <f t="shared" si="71"/>
        <v>0</v>
      </c>
      <c r="B242" s="5">
        <f t="shared" si="72"/>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row>
    <row r="243" spans="1:17" ht="12" customHeight="1" x14ac:dyDescent="0.15">
      <c r="A243" s="5">
        <f t="shared" si="71"/>
        <v>0</v>
      </c>
      <c r="B243" s="5">
        <f t="shared" si="72"/>
        <v>0</v>
      </c>
      <c r="I243" s="54"/>
      <c r="P243" s="3" t="str">
        <f>IF(O243="Plus",$K243,IF(O243="Basis",$K243-SUM(P$8:P242),IF(O243="Breedte",$K243-SUM(P$8:P242),IF(O242="Breedte",1-SUM(P$8:P242)," "))))</f>
        <v xml:space="preserve"> </v>
      </c>
      <c r="Q243" s="57" t="str">
        <f t="shared" si="88"/>
        <v/>
      </c>
    </row>
    <row r="244" spans="1:17" ht="12" customHeight="1" x14ac:dyDescent="0.15">
      <c r="A244" s="5">
        <f t="shared" si="71"/>
        <v>0</v>
      </c>
      <c r="B244" s="5">
        <f t="shared" si="72"/>
        <v>0</v>
      </c>
      <c r="I244" s="54"/>
      <c r="P244" s="3" t="str">
        <f>IF(O244="Plus",$K244,IF(O244="Basis",$K244-SUM(P$8:P243),IF(O244="Breedte",$K244-SUM(P$8:P243),IF(O243="Breedte",1-SUM(P$8:P243)," "))))</f>
        <v xml:space="preserve"> </v>
      </c>
      <c r="Q244" s="57" t="str">
        <f t="shared" si="88"/>
        <v/>
      </c>
    </row>
    <row r="245" spans="1:17" ht="12" customHeight="1" x14ac:dyDescent="0.15">
      <c r="A245" s="5">
        <f t="shared" si="71"/>
        <v>0</v>
      </c>
      <c r="B245" s="5">
        <f t="shared" si="72"/>
        <v>0</v>
      </c>
      <c r="I245" s="54"/>
      <c r="P245" s="3" t="str">
        <f>IF(O245="Plus",$K245,IF(O245="Basis",$K245-SUM(P$8:P244),IF(O245="Breedte",$K245-SUM(P$8:P244),IF(O244="Breedte",1-SUM(P$8:P244)," "))))</f>
        <v xml:space="preserve"> </v>
      </c>
      <c r="Q245" s="57" t="str">
        <f t="shared" si="88"/>
        <v/>
      </c>
    </row>
    <row r="246" spans="1:17" ht="12" customHeight="1" x14ac:dyDescent="0.15">
      <c r="A246" s="5">
        <f t="shared" si="71"/>
        <v>0</v>
      </c>
      <c r="B246" s="5">
        <f t="shared" si="72"/>
        <v>0</v>
      </c>
      <c r="I246" s="54"/>
      <c r="P246" s="3" t="str">
        <f>IF(O246="Plus",$K246,IF(O246="Basis",$K246-SUM(P$8:P245),IF(O246="Breedte",$K246-SUM(P$8:P245),IF(O245="Breedte",1-SUM(P$8:P245)," "))))</f>
        <v xml:space="preserve"> </v>
      </c>
      <c r="Q246" s="57" t="str">
        <f t="shared" si="88"/>
        <v/>
      </c>
    </row>
    <row r="247" spans="1:17" ht="12" customHeight="1" x14ac:dyDescent="0.15">
      <c r="A247" s="5">
        <f t="shared" si="71"/>
        <v>0</v>
      </c>
      <c r="B247" s="5">
        <f t="shared" si="72"/>
        <v>0</v>
      </c>
      <c r="I247" s="54"/>
      <c r="P247" s="3" t="str">
        <f>IF(O247="Plus",$K247,IF(O247="Basis",$K247-SUM(P$8:P246),IF(O247="Breedte",$K247-SUM(P$8:P246),IF(O246="Breedte",1-SUM(P$8:P246)," "))))</f>
        <v xml:space="preserve"> </v>
      </c>
      <c r="Q247" s="57" t="str">
        <f t="shared" si="88"/>
        <v/>
      </c>
    </row>
    <row r="248" spans="1:17" ht="12" customHeight="1" x14ac:dyDescent="0.15">
      <c r="A248" s="5">
        <f t="shared" si="71"/>
        <v>0</v>
      </c>
      <c r="B248" s="5">
        <f t="shared" si="72"/>
        <v>0</v>
      </c>
      <c r="I248" s="54"/>
      <c r="P248" s="3" t="str">
        <f>IF(O248="Plus",$K248,IF(O248="Basis",$K248-SUM(P$8:P247),IF(O248="Breedte",$K248-SUM(P$8:P247),IF(O247="Breedte",1-SUM(P$8:P247)," "))))</f>
        <v xml:space="preserve"> </v>
      </c>
      <c r="Q248" s="57" t="str">
        <f t="shared" si="88"/>
        <v/>
      </c>
    </row>
    <row r="249" spans="1:17" ht="12" customHeight="1" x14ac:dyDescent="0.15">
      <c r="A249" s="5">
        <f t="shared" si="71"/>
        <v>0</v>
      </c>
      <c r="B249" s="5">
        <f t="shared" si="72"/>
        <v>0</v>
      </c>
      <c r="I249" s="54"/>
      <c r="P249" s="3" t="str">
        <f>IF(O249="Plus",$K249,IF(O249="Basis",$K249-SUM(P$8:P248),IF(O249="Breedte",$K249-SUM(P$8:P248),IF(O248="Breedte",1-SUM(P$8:P248)," "))))</f>
        <v xml:space="preserve"> </v>
      </c>
      <c r="Q249" s="57" t="str">
        <f t="shared" si="88"/>
        <v/>
      </c>
    </row>
    <row r="250" spans="1:17" ht="12" customHeight="1" x14ac:dyDescent="0.15">
      <c r="A250" s="5">
        <f t="shared" si="71"/>
        <v>0</v>
      </c>
      <c r="B250" s="5">
        <f t="shared" si="72"/>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ref="Q265:Q275" si="91">IF(L264="plus",CONCATENATE(E265,", "),IF(L264="basis",IF(E265=0,"",CONCATENATE(E265,", ")),CONCATENATE(Q264,IF(E265=0,"",CONCATENATE(E265,", ")))))</f>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91"/>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91"/>
        <v/>
      </c>
    </row>
    <row r="268" spans="1:17"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91"/>
        <v/>
      </c>
    </row>
    <row r="269" spans="1:17"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91"/>
        <v/>
      </c>
    </row>
    <row r="270" spans="1:17"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91"/>
        <v/>
      </c>
    </row>
    <row r="271" spans="1:17"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91"/>
        <v/>
      </c>
    </row>
    <row r="272" spans="1:17" ht="12" customHeight="1" x14ac:dyDescent="0.15">
      <c r="A272" s="5">
        <f>IF(I272="A",25,IF(I272="B",50,IF(I272="C",75,IF(I272="D",90,0))))</f>
        <v>0</v>
      </c>
      <c r="B272" s="5">
        <f t="shared" si="90"/>
        <v>0</v>
      </c>
      <c r="Q272" s="57" t="str">
        <f t="shared" si="91"/>
        <v/>
      </c>
    </row>
    <row r="273" spans="17:17" ht="12" customHeight="1" x14ac:dyDescent="0.15">
      <c r="Q273" s="57" t="str">
        <f t="shared" si="91"/>
        <v/>
      </c>
    </row>
    <row r="274" spans="17:17" ht="12" customHeight="1" x14ac:dyDescent="0.15">
      <c r="Q274" s="57" t="str">
        <f t="shared" si="91"/>
        <v/>
      </c>
    </row>
    <row r="275" spans="17:17" ht="12" customHeight="1" x14ac:dyDescent="0.15">
      <c r="Q275" s="57" t="str">
        <f t="shared" si="91"/>
        <v/>
      </c>
    </row>
  </sheetData>
  <sheetProtection sheet="1" objects="1" scenarios="1" selectLockedCells="1"/>
  <mergeCells count="5">
    <mergeCell ref="C1:N1"/>
    <mergeCell ref="C2:N2"/>
    <mergeCell ref="AQ33:BB33"/>
    <mergeCell ref="AQ35:BB35"/>
    <mergeCell ref="AQ37:BB37"/>
  </mergeCells>
  <conditionalFormatting sqref="AT10:AV15 AZ15:BB15">
    <cfRule type="cellIs" dxfId="191" priority="49" stopIfTrue="1" operator="lessThanOrEqual">
      <formula>0</formula>
    </cfRule>
  </conditionalFormatting>
  <conditionalFormatting sqref="AT18:AV22">
    <cfRule type="cellIs" dxfId="190" priority="50" stopIfTrue="1" operator="lessThanOrEqual">
      <formula>0</formula>
    </cfRule>
  </conditionalFormatting>
  <conditionalFormatting sqref="AW18:AZ22">
    <cfRule type="cellIs" dxfId="189" priority="51" stopIfTrue="1" operator="lessThanOrEqual">
      <formula>0</formula>
    </cfRule>
  </conditionalFormatting>
  <conditionalFormatting sqref="K8:K65533">
    <cfRule type="expression" dxfId="188" priority="52" stopIfTrue="1">
      <formula>OR($C8&lt;0,AND($C8=$Y8,$B8=$Y8))</formula>
    </cfRule>
    <cfRule type="expression" dxfId="187" priority="53" stopIfTrue="1">
      <formula>SUM($U8:$X8)&gt;0</formula>
    </cfRule>
    <cfRule type="expression" dxfId="186" priority="54" stopIfTrue="1">
      <formula>$D8=0</formula>
    </cfRule>
  </conditionalFormatting>
  <conditionalFormatting sqref="L8:M65533">
    <cfRule type="expression" dxfId="185" priority="55" stopIfTrue="1">
      <formula>SUM($U8:$X8)&gt;1</formula>
    </cfRule>
  </conditionalFormatting>
  <conditionalFormatting sqref="B8:B65536">
    <cfRule type="expression" dxfId="184" priority="59" stopIfTrue="1">
      <formula>$B8&gt;0</formula>
    </cfRule>
    <cfRule type="cellIs" dxfId="183" priority="60" stopIfTrue="1" operator="equal">
      <formula>0</formula>
    </cfRule>
  </conditionalFormatting>
  <conditionalFormatting sqref="K65535:K65536">
    <cfRule type="expression" dxfId="182" priority="61" stopIfTrue="1">
      <formula>OR($C65535&lt;0,AND($C65535=$Y65535,$B65535=$Y65535))</formula>
    </cfRule>
    <cfRule type="expression" dxfId="181" priority="62" stopIfTrue="1">
      <formula>SUM($U65535:$X65537)&gt;0</formula>
    </cfRule>
    <cfRule type="expression" dxfId="180" priority="63" stopIfTrue="1">
      <formula>$D65535=0</formula>
    </cfRule>
  </conditionalFormatting>
  <conditionalFormatting sqref="K65534">
    <cfRule type="expression" dxfId="179" priority="64" stopIfTrue="1">
      <formula>OR($C65534&lt;0,AND($C65534=$Y65534,$B65534=$Y65534))</formula>
    </cfRule>
    <cfRule type="expression" dxfId="178" priority="65" stopIfTrue="1">
      <formula>SUM($U65534:$X65536)&gt;0</formula>
    </cfRule>
    <cfRule type="expression" dxfId="177" priority="66" stopIfTrue="1">
      <formula>$D65534=0</formula>
    </cfRule>
  </conditionalFormatting>
  <conditionalFormatting sqref="L65535:M65536">
    <cfRule type="expression" dxfId="176" priority="67" stopIfTrue="1">
      <formula>OR($C65535&lt;0,AND($C65535=$Y65535,$B65535=$Y65535))</formula>
    </cfRule>
    <cfRule type="expression" dxfId="175" priority="68" stopIfTrue="1">
      <formula>SUM($U65535:$X65537)&gt;1</formula>
    </cfRule>
  </conditionalFormatting>
  <conditionalFormatting sqref="L65534:M65534">
    <cfRule type="expression" dxfId="174" priority="69" stopIfTrue="1">
      <formula>OR($C65534&lt;0,AND($C65534=$Y65534,$B65534=$Y65534))</formula>
    </cfRule>
    <cfRule type="expression" dxfId="173" priority="70" stopIfTrue="1">
      <formula>SUM($U65534:$X65536)&gt;1</formula>
    </cfRule>
  </conditionalFormatting>
  <conditionalFormatting sqref="N8:P65536">
    <cfRule type="expression" dxfId="172" priority="71" stopIfTrue="1">
      <formula>OR($O8="Plus",$O8="Basis",$O8="Breedte")</formula>
    </cfRule>
  </conditionalFormatting>
  <conditionalFormatting sqref="A8:A272">
    <cfRule type="expression" dxfId="171" priority="46" stopIfTrue="1">
      <formula>OR($C8&lt;-50,AND($C8=$AJ8,$A8=$AJ8))</formula>
    </cfRule>
    <cfRule type="expression" dxfId="170" priority="47" stopIfTrue="1">
      <formula>$A8&gt;0</formula>
    </cfRule>
    <cfRule type="cellIs" dxfId="169" priority="48" stopIfTrue="1" operator="equal">
      <formula>0</formula>
    </cfRule>
  </conditionalFormatting>
  <conditionalFormatting sqref="C8:C65536 G8:H65536">
    <cfRule type="expression" dxfId="168" priority="58" stopIfTrue="1">
      <formula>$B8&gt;0</formula>
    </cfRule>
  </conditionalFormatting>
  <conditionalFormatting sqref="I8:J65536">
    <cfRule type="expression" dxfId="167" priority="57" stopIfTrue="1">
      <formula>$A8&gt;0</formula>
    </cfRule>
  </conditionalFormatting>
  <conditionalFormatting sqref="AR25">
    <cfRule type="cellIs" dxfId="166" priority="44" operator="equal">
      <formula>0</formula>
    </cfRule>
  </conditionalFormatting>
  <conditionalFormatting sqref="AR27">
    <cfRule type="cellIs" dxfId="165" priority="43" operator="equal">
      <formula>0</formula>
    </cfRule>
  </conditionalFormatting>
  <conditionalFormatting sqref="AR29">
    <cfRule type="cellIs" dxfId="164" priority="42" operator="equal">
      <formula>0</formula>
    </cfRule>
  </conditionalFormatting>
  <conditionalFormatting sqref="AQ26">
    <cfRule type="containsErrors" dxfId="163" priority="72">
      <formula>ISERROR(AQ26)</formula>
    </cfRule>
  </conditionalFormatting>
  <conditionalFormatting sqref="AQ28">
    <cfRule type="containsErrors" dxfId="162" priority="41">
      <formula>ISERROR(AQ28)</formula>
    </cfRule>
  </conditionalFormatting>
  <conditionalFormatting sqref="AQ30">
    <cfRule type="containsErrors" dxfId="161" priority="40">
      <formula>ISERROR(AQ30)</formula>
    </cfRule>
  </conditionalFormatting>
  <conditionalFormatting sqref="AR25">
    <cfRule type="cellIs" dxfId="160" priority="39" operator="equal">
      <formula>0</formula>
    </cfRule>
  </conditionalFormatting>
  <conditionalFormatting sqref="AR27">
    <cfRule type="cellIs" dxfId="159" priority="38" operator="equal">
      <formula>0</formula>
    </cfRule>
  </conditionalFormatting>
  <conditionalFormatting sqref="AR29">
    <cfRule type="cellIs" dxfId="158" priority="37" operator="equal">
      <formula>0</formula>
    </cfRule>
  </conditionalFormatting>
  <conditionalFormatting sqref="AQ26">
    <cfRule type="containsErrors" dxfId="157" priority="36">
      <formula>ISERROR(AQ26)</formula>
    </cfRule>
  </conditionalFormatting>
  <conditionalFormatting sqref="AQ28">
    <cfRule type="containsErrors" dxfId="156" priority="35">
      <formula>ISERROR(AQ28)</formula>
    </cfRule>
  </conditionalFormatting>
  <conditionalFormatting sqref="AQ30">
    <cfRule type="containsErrors" dxfId="155" priority="34">
      <formula>ISERROR(AQ30)</formula>
    </cfRule>
  </conditionalFormatting>
  <conditionalFormatting sqref="AR25">
    <cfRule type="cellIs" dxfId="154" priority="33" operator="equal">
      <formula>0</formula>
    </cfRule>
  </conditionalFormatting>
  <conditionalFormatting sqref="AR27">
    <cfRule type="cellIs" dxfId="153" priority="32" operator="equal">
      <formula>0</formula>
    </cfRule>
  </conditionalFormatting>
  <conditionalFormatting sqref="AR29">
    <cfRule type="cellIs" dxfId="152" priority="31" operator="equal">
      <formula>0</formula>
    </cfRule>
  </conditionalFormatting>
  <conditionalFormatting sqref="AQ26">
    <cfRule type="containsErrors" dxfId="151" priority="30">
      <formula>ISERROR(AQ26)</formula>
    </cfRule>
  </conditionalFormatting>
  <conditionalFormatting sqref="AQ28">
    <cfRule type="containsErrors" dxfId="150" priority="29">
      <formula>ISERROR(AQ28)</formula>
    </cfRule>
  </conditionalFormatting>
  <conditionalFormatting sqref="AQ30">
    <cfRule type="containsErrors" dxfId="149" priority="28">
      <formula>ISERROR(AQ30)</formula>
    </cfRule>
  </conditionalFormatting>
  <conditionalFormatting sqref="AR25">
    <cfRule type="cellIs" dxfId="148" priority="27" operator="equal">
      <formula>0</formula>
    </cfRule>
  </conditionalFormatting>
  <conditionalFormatting sqref="AR27">
    <cfRule type="cellIs" dxfId="147" priority="26" operator="equal">
      <formula>0</formula>
    </cfRule>
  </conditionalFormatting>
  <conditionalFormatting sqref="AR29">
    <cfRule type="cellIs" dxfId="146" priority="25" operator="equal">
      <formula>0</formula>
    </cfRule>
  </conditionalFormatting>
  <conditionalFormatting sqref="AQ26">
    <cfRule type="containsErrors" dxfId="145" priority="24">
      <formula>ISERROR(AQ26)</formula>
    </cfRule>
  </conditionalFormatting>
  <conditionalFormatting sqref="AQ28">
    <cfRule type="containsErrors" dxfId="144" priority="23">
      <formula>ISERROR(AQ28)</formula>
    </cfRule>
  </conditionalFormatting>
  <conditionalFormatting sqref="AQ30">
    <cfRule type="containsErrors" dxfId="143" priority="22">
      <formula>ISERROR(AQ30)</formula>
    </cfRule>
  </conditionalFormatting>
  <conditionalFormatting sqref="AR25">
    <cfRule type="cellIs" dxfId="142" priority="21" operator="equal">
      <formula>0</formula>
    </cfRule>
  </conditionalFormatting>
  <conditionalFormatting sqref="AR27">
    <cfRule type="cellIs" dxfId="141" priority="20" operator="equal">
      <formula>0</formula>
    </cfRule>
  </conditionalFormatting>
  <conditionalFormatting sqref="AR29">
    <cfRule type="cellIs" dxfId="140" priority="19" operator="equal">
      <formula>0</formula>
    </cfRule>
  </conditionalFormatting>
  <conditionalFormatting sqref="AQ26">
    <cfRule type="containsErrors" dxfId="139" priority="18">
      <formula>ISERROR(AQ26)</formula>
    </cfRule>
  </conditionalFormatting>
  <conditionalFormatting sqref="AQ28">
    <cfRule type="containsErrors" dxfId="138" priority="17">
      <formula>ISERROR(AQ28)</formula>
    </cfRule>
  </conditionalFormatting>
  <conditionalFormatting sqref="AQ30">
    <cfRule type="containsErrors" dxfId="137" priority="16">
      <formula>ISERROR(AQ30)</formula>
    </cfRule>
  </conditionalFormatting>
  <conditionalFormatting sqref="AR25">
    <cfRule type="cellIs" dxfId="136" priority="15" operator="equal">
      <formula>0</formula>
    </cfRule>
  </conditionalFormatting>
  <conditionalFormatting sqref="AR27">
    <cfRule type="cellIs" dxfId="135" priority="14" operator="equal">
      <formula>0</formula>
    </cfRule>
  </conditionalFormatting>
  <conditionalFormatting sqref="AR29">
    <cfRule type="cellIs" dxfId="134" priority="13" operator="equal">
      <formula>0</formula>
    </cfRule>
  </conditionalFormatting>
  <conditionalFormatting sqref="AQ26">
    <cfRule type="containsErrors" dxfId="133" priority="12">
      <formula>ISERROR(AQ26)</formula>
    </cfRule>
  </conditionalFormatting>
  <conditionalFormatting sqref="AQ28">
    <cfRule type="containsErrors" dxfId="132" priority="11">
      <formula>ISERROR(AQ28)</formula>
    </cfRule>
  </conditionalFormatting>
  <conditionalFormatting sqref="AQ30">
    <cfRule type="containsErrors" dxfId="131" priority="10">
      <formula>ISERROR(AQ30)</formula>
    </cfRule>
  </conditionalFormatting>
  <conditionalFormatting sqref="F8:F201">
    <cfRule type="expression" dxfId="130" priority="56">
      <formula>$D8=0</formula>
    </cfRule>
  </conditionalFormatting>
  <conditionalFormatting sqref="AT10:AV15 AZ15:BB15">
    <cfRule type="cellIs" dxfId="129" priority="9" stopIfTrue="1" operator="lessThanOrEqual">
      <formula>0</formula>
    </cfRule>
  </conditionalFormatting>
  <conditionalFormatting sqref="AT18:AV22 AT26:AV30">
    <cfRule type="cellIs" dxfId="128" priority="8" stopIfTrue="1" operator="lessThanOrEqual">
      <formula>0</formula>
    </cfRule>
  </conditionalFormatting>
  <conditionalFormatting sqref="AY26:BB30 AY18:BB22">
    <cfRule type="cellIs" dxfId="127" priority="7" stopIfTrue="1" operator="lessThanOrEqual">
      <formula>0</formula>
    </cfRule>
  </conditionalFormatting>
  <conditionalFormatting sqref="AR32 AR34 AR36">
    <cfRule type="cellIs" dxfId="126" priority="6" operator="equal">
      <formula>0</formula>
    </cfRule>
  </conditionalFormatting>
  <conditionalFormatting sqref="AQ33 AQ35 AQ37">
    <cfRule type="containsErrors" dxfId="125" priority="5">
      <formula>ISERROR(AQ33)</formula>
    </cfRule>
  </conditionalFormatting>
  <conditionalFormatting sqref="A8:P11 A34:P65536 A12:C33 E12:P33 F9:F185">
    <cfRule type="expression" dxfId="124" priority="45" stopIfTrue="1">
      <formula>OR($C8&lt;-10,AND($C8=$Y8,$B8=$Y8))</formula>
    </cfRule>
  </conditionalFormatting>
  <conditionalFormatting sqref="AW15:AY15">
    <cfRule type="cellIs" dxfId="123" priority="4" stopIfTrue="1" operator="lessThanOrEqual">
      <formula>0</formula>
    </cfRule>
  </conditionalFormatting>
  <conditionalFormatting sqref="AW15:AY15">
    <cfRule type="cellIs" dxfId="122" priority="3" stopIfTrue="1" operator="lessThanOrEqual">
      <formula>0</formula>
    </cfRule>
  </conditionalFormatting>
  <conditionalFormatting sqref="D12:D31">
    <cfRule type="expression" dxfId="121" priority="2" stopIfTrue="1">
      <formula>OR($C12&lt;-30,AND($C12=$Y12,$B12=$Y12))</formula>
    </cfRule>
  </conditionalFormatting>
  <conditionalFormatting sqref="D32:D33">
    <cfRule type="expression" dxfId="120" priority="1" stopIfTrue="1">
      <formula>OR($C32&lt;0,AND($C32=$Y32,$B32=$Y32))</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2" t="s">
        <v>66</v>
      </c>
      <c r="D1" s="273"/>
      <c r="E1" s="273"/>
      <c r="F1" s="273"/>
      <c r="G1" s="273"/>
      <c r="H1" s="273"/>
      <c r="I1" s="273"/>
      <c r="J1" s="273"/>
      <c r="K1" s="273"/>
      <c r="L1" s="273"/>
      <c r="M1" s="273"/>
      <c r="N1" s="274"/>
      <c r="O1" s="16"/>
      <c r="P1" s="7"/>
      <c r="Q1" s="57" t="s">
        <v>21</v>
      </c>
    </row>
    <row r="2" spans="1:54" ht="18" customHeight="1" x14ac:dyDescent="0.2">
      <c r="B2" s="8" t="s">
        <v>3</v>
      </c>
      <c r="C2" s="272" t="s">
        <v>38</v>
      </c>
      <c r="D2" s="273"/>
      <c r="E2" s="273"/>
      <c r="F2" s="273"/>
      <c r="G2" s="273"/>
      <c r="H2" s="273"/>
      <c r="I2" s="273"/>
      <c r="J2" s="273"/>
      <c r="K2" s="273"/>
      <c r="L2" s="273"/>
      <c r="M2" s="273"/>
      <c r="N2" s="27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90</v>
      </c>
      <c r="D5" s="13"/>
      <c r="E5" s="13"/>
      <c r="F5" s="13"/>
      <c r="G5" s="16"/>
      <c r="H5" s="7"/>
      <c r="I5" s="41"/>
      <c r="J5" s="42"/>
      <c r="K5" s="7"/>
      <c r="L5" s="6"/>
      <c r="M5" s="7"/>
      <c r="N5" s="7"/>
      <c r="O5" s="16"/>
      <c r="P5" s="7"/>
      <c r="U5" s="12">
        <f>COUNTIF(G:G,"V")</f>
        <v>2</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75</v>
      </c>
    </row>
    <row r="8" spans="1:54" ht="12" customHeight="1" thickTop="1" x14ac:dyDescent="0.15">
      <c r="A8" s="5">
        <f t="shared" ref="A8:A71" si="0">IF(I8="A",25,IF(I8="B",25,IF(I8="C",25,IF(I8="D",15,IF(I8="E",10,0)))))</f>
        <v>0</v>
      </c>
      <c r="B8" s="5">
        <f t="shared" ref="B8:B71" si="1">IF(G8="I",20,IF(G8="II",20,IF(G8="III",20,IF(G8="IV",20,IF(G8="V",20,0)))))</f>
        <v>0</v>
      </c>
      <c r="C8" s="14">
        <f>C5</f>
        <v>90</v>
      </c>
      <c r="F8" s="253">
        <f>VLOOKUP(C8,Blad1!$A:$K,11,0)</f>
        <v>230</v>
      </c>
      <c r="G8" s="65" t="str">
        <f>IF(C8=70,"I",IF(C8=60,"II",IF(C8=49,"III",IF(C8=42,"IV",IF(C8=-10,"V","")))))</f>
        <v/>
      </c>
      <c r="H8" s="4" t="str">
        <f>IF(G8="I",$K8,IF(G8="II",$K8-SUM(H7:H$8),IF(G8="III",$K8-SUM(H7:H$8),IF(G8="IV",$K8-SUM(H7:H$8),IF(G8="V",1-SUM(H7:H$8)," ")))))</f>
        <v xml:space="preserve"> </v>
      </c>
      <c r="I8" s="66" t="str">
        <f>IF(C8=65,"A",IF(C8=55,"B",IF(C8=44,"C",IF(C8=35,"D",IF(C8=-10,"E","")))))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90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90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89</v>
      </c>
      <c r="E9" s="56"/>
      <c r="F9" s="253">
        <f>VLOOKUP(C9,Blad1!$A:$K,11,0)</f>
        <v>230</v>
      </c>
      <c r="G9" s="65" t="str">
        <f t="shared" ref="G9:G72" si="17">IF(C9=70,"I",IF(C9=60,"II",IF(C9=49,"III",IF(C9=42,"IV",IF(C9=-10,"V","")))))</f>
        <v/>
      </c>
      <c r="H9" s="4" t="str">
        <f>IF(G9="I",$K9,IF(G9="II",$K9-SUM(H8:H$8),IF(G9="III",$K9-SUM(H8:H$8),IF(G9="IV",$K9-SUM(H8:H$8),IF(G9="V",1-SUM(H8:H$8)," ")))))</f>
        <v xml:space="preserve"> </v>
      </c>
      <c r="I9" s="66" t="str">
        <f t="shared" ref="I9:I72" si="18">IF(C9=65,"A",IF(C9=55,"B",IF(C9=44,"C",IF(C9=35,"D",IF(C9=-10,"E","")))))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89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89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88</v>
      </c>
      <c r="E10" s="56"/>
      <c r="F10" s="253">
        <f>VLOOKUP(C10,Blad1!$A:$K,11,0)</f>
        <v>229</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229</v>
      </c>
      <c r="S10" s="12">
        <f t="shared" si="4"/>
        <v>88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88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70</v>
      </c>
      <c r="AT10" s="114">
        <f>AU10*AT$14</f>
        <v>0</v>
      </c>
      <c r="AU10" s="115">
        <f>AV10</f>
        <v>0</v>
      </c>
      <c r="AV10" s="118">
        <f>IF($U3=0,0,VLOOKUP("I",$G:$S,5,FALSE))</f>
        <v>0</v>
      </c>
    </row>
    <row r="11" spans="1:54" ht="12" customHeight="1" x14ac:dyDescent="0.15">
      <c r="A11" s="5">
        <f t="shared" si="0"/>
        <v>0</v>
      </c>
      <c r="B11" s="5">
        <f t="shared" si="1"/>
        <v>0</v>
      </c>
      <c r="C11" s="14">
        <f t="shared" si="16"/>
        <v>87</v>
      </c>
      <c r="E11" s="56"/>
      <c r="F11" s="253">
        <f>VLOOKUP(C11,Blad1!$A:$K,11,0)</f>
        <v>228</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228</v>
      </c>
      <c r="S11" s="12">
        <f t="shared" si="4"/>
        <v>87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87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42</v>
      </c>
      <c r="AT11" s="114">
        <f>AU11*AT$14</f>
        <v>0</v>
      </c>
      <c r="AU11" s="115">
        <f>AV11-AV10</f>
        <v>0</v>
      </c>
      <c r="AV11" s="118">
        <f>IF($U4=0,0,VLOOKUP("IV",$G:$S,5,FALSE))</f>
        <v>0</v>
      </c>
    </row>
    <row r="12" spans="1:54" ht="12" customHeight="1" x14ac:dyDescent="0.15">
      <c r="A12" s="5">
        <f t="shared" si="0"/>
        <v>0</v>
      </c>
      <c r="B12" s="5">
        <f t="shared" si="1"/>
        <v>0</v>
      </c>
      <c r="C12" s="14">
        <f t="shared" si="16"/>
        <v>86</v>
      </c>
      <c r="E12" s="56"/>
      <c r="F12" s="253">
        <f>VLOOKUP(C12,Blad1!$A:$K,11,0)</f>
        <v>227</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227</v>
      </c>
      <c r="S12" s="12">
        <f t="shared" si="4"/>
        <v>86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86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-10</v>
      </c>
      <c r="AT12" s="114">
        <f>AU12*AT$14</f>
        <v>0</v>
      </c>
      <c r="AU12" s="115">
        <f>AV12-AV11</f>
        <v>0</v>
      </c>
      <c r="AV12" s="118">
        <f>IF($U5=0,0,VLOOKUP("V",$G:$S,5,FALSE))</f>
        <v>0</v>
      </c>
    </row>
    <row r="13" spans="1:54" ht="12" customHeight="1" x14ac:dyDescent="0.15">
      <c r="A13" s="5">
        <f t="shared" si="0"/>
        <v>0</v>
      </c>
      <c r="B13" s="5">
        <f t="shared" si="1"/>
        <v>0</v>
      </c>
      <c r="C13" s="14">
        <f t="shared" si="16"/>
        <v>85</v>
      </c>
      <c r="E13" s="56"/>
      <c r="F13" s="253">
        <f>VLOOKUP(C13,Blad1!$A:$K,11,0)</f>
        <v>227</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227</v>
      </c>
      <c r="S13" s="12">
        <f t="shared" si="4"/>
        <v>85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85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84</v>
      </c>
      <c r="E14" s="56"/>
      <c r="F14" s="253">
        <f>VLOOKUP(C14,Blad1!$A:$K,11,0)</f>
        <v>226</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226</v>
      </c>
      <c r="S14" s="12">
        <f t="shared" si="4"/>
        <v>84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84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83</v>
      </c>
      <c r="F15" s="253">
        <f>VLOOKUP(C15,Blad1!$A:$K,11,0)</f>
        <v>225</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225</v>
      </c>
      <c r="S15" s="12">
        <f t="shared" si="4"/>
        <v>83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83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82</v>
      </c>
      <c r="E16" s="56"/>
      <c r="F16" s="253">
        <f>VLOOKUP(C16,Blad1!$A:$K,11,0)</f>
        <v>224</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224</v>
      </c>
      <c r="S16" s="12">
        <f t="shared" si="4"/>
        <v>82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82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47"/>
      <c r="AY16" s="28" t="s">
        <v>9</v>
      </c>
      <c r="AZ16" s="28"/>
      <c r="BA16" s="28"/>
      <c r="BB16" s="29"/>
    </row>
    <row r="17" spans="1:55" ht="12" customHeight="1" thickTop="1" x14ac:dyDescent="0.15">
      <c r="A17" s="5">
        <f t="shared" si="0"/>
        <v>0</v>
      </c>
      <c r="B17" s="5">
        <f t="shared" si="1"/>
        <v>0</v>
      </c>
      <c r="C17" s="14">
        <f t="shared" si="16"/>
        <v>81</v>
      </c>
      <c r="F17" s="253">
        <f>VLOOKUP(C17,Blad1!$A:$K,11,0)</f>
        <v>223</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223</v>
      </c>
      <c r="S17" s="12">
        <f t="shared" si="4"/>
        <v>81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81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18</v>
      </c>
      <c r="BA17" s="32" t="s">
        <v>19</v>
      </c>
      <c r="BB17" s="33" t="s">
        <v>20</v>
      </c>
    </row>
    <row r="18" spans="1:55" ht="12" customHeight="1" thickBot="1" x14ac:dyDescent="0.2">
      <c r="A18" s="5">
        <f t="shared" si="0"/>
        <v>0</v>
      </c>
      <c r="B18" s="5">
        <f t="shared" si="1"/>
        <v>0</v>
      </c>
      <c r="C18" s="14">
        <f t="shared" si="16"/>
        <v>80</v>
      </c>
      <c r="E18" s="56"/>
      <c r="F18" s="253">
        <f>VLOOKUP(C18,Blad1!$A:$K,11,0)</f>
        <v>222</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222</v>
      </c>
      <c r="S18" s="12">
        <f t="shared" si="4"/>
        <v>80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80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79</v>
      </c>
      <c r="F19" s="253">
        <f>VLOOKUP(C19,Blad1!$A:$K,11,0)</f>
        <v>221</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221</v>
      </c>
      <c r="S19" s="12">
        <f t="shared" si="4"/>
        <v>79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79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78</v>
      </c>
      <c r="F20" s="253">
        <f>VLOOKUP(C20,Blad1!$A:$K,11,0)</f>
        <v>220</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220</v>
      </c>
      <c r="S20" s="12">
        <f t="shared" si="4"/>
        <v>78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78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77</v>
      </c>
      <c r="E21" s="56"/>
      <c r="F21" s="253">
        <f>VLOOKUP(C21,Blad1!$A:$K,11,0)</f>
        <v>219</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219</v>
      </c>
      <c r="S21" s="12">
        <f t="shared" si="4"/>
        <v>77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77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76</v>
      </c>
      <c r="E22" s="56"/>
      <c r="F22" s="253">
        <f>VLOOKUP(C22,Blad1!$A:$K,11,0)</f>
        <v>218</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218</v>
      </c>
      <c r="S22" s="12">
        <f t="shared" si="4"/>
        <v>76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76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75</v>
      </c>
      <c r="E23" s="56"/>
      <c r="F23" s="253">
        <f>VLOOKUP(C23,Blad1!$A:$K,11,0)</f>
        <v>217</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217</v>
      </c>
      <c r="S23" s="12">
        <f t="shared" si="4"/>
        <v>75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75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74</v>
      </c>
      <c r="F24" s="253">
        <f>VLOOKUP(C24,Blad1!$A:$K,11,0)</f>
        <v>217</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217</v>
      </c>
      <c r="S24" s="12">
        <f t="shared" si="4"/>
        <v>74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74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73</v>
      </c>
      <c r="E25" s="56"/>
      <c r="F25" s="253">
        <f>VLOOKUP(C25,Blad1!$A:$K,11,0)</f>
        <v>216</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216</v>
      </c>
      <c r="S25" s="12">
        <f t="shared" si="4"/>
        <v>73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73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72</v>
      </c>
      <c r="F26" s="253">
        <f>VLOOKUP(C26,Blad1!$A:$K,11,0)</f>
        <v>215</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215</v>
      </c>
      <c r="S26" s="12">
        <f t="shared" si="4"/>
        <v>72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72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71</v>
      </c>
      <c r="F27" s="253">
        <f>VLOOKUP(C27,Blad1!$A:$K,11,0)</f>
        <v>214</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214</v>
      </c>
      <c r="S27" s="12">
        <f t="shared" si="4"/>
        <v>71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71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20</v>
      </c>
      <c r="C28" s="14">
        <f t="shared" si="16"/>
        <v>70</v>
      </c>
      <c r="F28" s="253">
        <f>VLOOKUP(C28,Blad1!$A:$K,11,0)</f>
        <v>213</v>
      </c>
      <c r="G28" s="65" t="str">
        <f t="shared" si="17"/>
        <v>I</v>
      </c>
      <c r="H28" s="4">
        <f>IF(G28="I",$K28,IF(G28="II",$K28-SUM(H$8:H27),IF(G28="III",$K28-SUM(H$8:H27),IF(G28="IV",$K28-SUM(H$8:H27),IF(G28="V",1-SUM(H$8:H27)," ")))))</f>
        <v>0</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213</v>
      </c>
      <c r="S28" s="12">
        <f t="shared" si="4"/>
        <v>70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70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69</v>
      </c>
      <c r="F29" s="253">
        <f>VLOOKUP(C29,Blad1!$A:$K,11,0)</f>
        <v>212</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212</v>
      </c>
      <c r="S29" s="12">
        <f t="shared" si="4"/>
        <v>69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69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68</v>
      </c>
      <c r="E30" s="56"/>
      <c r="F30" s="253">
        <f>VLOOKUP(C30,Blad1!$A:$K,11,0)</f>
        <v>211</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211</v>
      </c>
      <c r="S30" s="12">
        <f t="shared" si="4"/>
        <v>68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68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67</v>
      </c>
      <c r="F31" s="253">
        <f>VLOOKUP(C31,Blad1!$A:$K,11,0)</f>
        <v>210</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210</v>
      </c>
      <c r="S31" s="12">
        <f t="shared" si="4"/>
        <v>67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67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66</v>
      </c>
      <c r="F32" s="253">
        <f>VLOOKUP(C32,Blad1!$A:$K,11,0)</f>
        <v>209</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209</v>
      </c>
      <c r="S32" s="12">
        <f t="shared" si="4"/>
        <v>66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66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25</v>
      </c>
      <c r="B33" s="5">
        <f t="shared" si="1"/>
        <v>0</v>
      </c>
      <c r="C33" s="14">
        <f t="shared" si="16"/>
        <v>65</v>
      </c>
      <c r="F33" s="253">
        <f>VLOOKUP(C33,Blad1!$A:$K,11,0)</f>
        <v>209</v>
      </c>
      <c r="G33" s="65" t="str">
        <f t="shared" si="17"/>
        <v/>
      </c>
      <c r="H33" s="4" t="str">
        <f>IF(G33="I",$K33,IF(G33="II",$K33-SUM(H$8:H32),IF(G33="III",$K33-SUM(H$8:H32),IF(G33="IV",$K33-SUM(H$8:H32),IF(G33="V",1-SUM(H$8:H32)," ")))))</f>
        <v xml:space="preserve"> </v>
      </c>
      <c r="I33" s="66" t="str">
        <f t="shared" si="18"/>
        <v>A</v>
      </c>
      <c r="J33" s="43">
        <f>IF(I33="A",$K33,IF(I33="B",$K33-SUM(J$8:J32),IF(I33="C",$K33-SUM(J$8:J32),IF(I33="D",$K33-SUM(J$8:J32),IF(I33="E",1-SUM(J$8:J32)," ")))))</f>
        <v>0</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209</v>
      </c>
      <c r="S33" s="12">
        <f t="shared" si="4"/>
        <v>65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65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5" t="e">
        <f>VLOOKUP(AQ32,L8:Q275,6,FALSE)</f>
        <v>#N/A</v>
      </c>
      <c r="AR33" s="276"/>
      <c r="AS33" s="276"/>
      <c r="AT33" s="276"/>
      <c r="AU33" s="276"/>
      <c r="AV33" s="276"/>
      <c r="AW33" s="276"/>
      <c r="AX33" s="276"/>
      <c r="AY33" s="276"/>
      <c r="AZ33" s="276"/>
      <c r="BA33" s="276"/>
      <c r="BB33" s="277"/>
    </row>
    <row r="34" spans="1:54" ht="12" customHeight="1" x14ac:dyDescent="0.15">
      <c r="A34" s="5">
        <f t="shared" si="0"/>
        <v>0</v>
      </c>
      <c r="B34" s="5">
        <f t="shared" si="1"/>
        <v>0</v>
      </c>
      <c r="C34" s="14">
        <f t="shared" si="16"/>
        <v>64</v>
      </c>
      <c r="F34" s="253">
        <f>VLOOKUP(C34,Blad1!$A:$K,11,0)</f>
        <v>208</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208</v>
      </c>
      <c r="S34" s="12">
        <f t="shared" si="4"/>
        <v>64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64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63</v>
      </c>
      <c r="F35" s="253">
        <f>VLOOKUP(C35,Blad1!$A:$K,11,0)</f>
        <v>207</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207</v>
      </c>
      <c r="S35" s="12">
        <f t="shared" si="4"/>
        <v>63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63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8" t="e">
        <f>VLOOKUP(AQ34,L8:Q275,6,FALSE)</f>
        <v>#N/A</v>
      </c>
      <c r="AR35" s="279"/>
      <c r="AS35" s="279"/>
      <c r="AT35" s="279"/>
      <c r="AU35" s="279"/>
      <c r="AV35" s="279"/>
      <c r="AW35" s="279"/>
      <c r="AX35" s="279"/>
      <c r="AY35" s="279"/>
      <c r="AZ35" s="279"/>
      <c r="BA35" s="279"/>
      <c r="BB35" s="280"/>
    </row>
    <row r="36" spans="1:54" ht="12" customHeight="1" x14ac:dyDescent="0.15">
      <c r="A36" s="5">
        <f t="shared" si="0"/>
        <v>0</v>
      </c>
      <c r="B36" s="5">
        <f t="shared" si="1"/>
        <v>0</v>
      </c>
      <c r="C36" s="14">
        <f t="shared" si="16"/>
        <v>62</v>
      </c>
      <c r="F36" s="253">
        <f>VLOOKUP(C36,Blad1!$A:$K,11,0)</f>
        <v>206</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206</v>
      </c>
      <c r="S36" s="12">
        <f t="shared" si="4"/>
        <v>62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62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61</v>
      </c>
      <c r="F37" s="253">
        <f>VLOOKUP(C37,Blad1!$A:$K,11,0)</f>
        <v>205</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205</v>
      </c>
      <c r="S37" s="12">
        <f t="shared" si="4"/>
        <v>61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61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9" t="e">
        <f>VLOOKUP(AQ36,L8:T275,6,FALSE)</f>
        <v>#N/A</v>
      </c>
      <c r="AR37" s="270"/>
      <c r="AS37" s="270"/>
      <c r="AT37" s="270"/>
      <c r="AU37" s="270"/>
      <c r="AV37" s="270"/>
      <c r="AW37" s="270"/>
      <c r="AX37" s="270"/>
      <c r="AY37" s="270"/>
      <c r="AZ37" s="270"/>
      <c r="BA37" s="270"/>
      <c r="BB37" s="271"/>
    </row>
    <row r="38" spans="1:54" ht="12" customHeight="1" thickTop="1" x14ac:dyDescent="0.15">
      <c r="A38" s="5">
        <f t="shared" si="0"/>
        <v>0</v>
      </c>
      <c r="B38" s="5">
        <f t="shared" si="1"/>
        <v>20</v>
      </c>
      <c r="C38" s="14">
        <f t="shared" si="16"/>
        <v>60</v>
      </c>
      <c r="F38" s="253">
        <f>VLOOKUP(C38,Blad1!$A:$K,11,0)</f>
        <v>204</v>
      </c>
      <c r="G38" s="65" t="str">
        <f t="shared" si="17"/>
        <v>II</v>
      </c>
      <c r="H38" s="4">
        <f>IF(G38="I",$K38,IF(G38="II",$K38-SUM(H$8:H37),IF(G38="III",$K38-SUM(H$8:H37),IF(G38="IV",$K38-SUM(H$8:H37),IF(G38="V",1-SUM(H$8:H37)," ")))))</f>
        <v>0</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204</v>
      </c>
      <c r="S38" s="12">
        <f t="shared" si="4"/>
        <v>60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60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59</v>
      </c>
      <c r="F39" s="253">
        <f>VLOOKUP(C39,Blad1!$A:$K,11,0)</f>
        <v>203</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203</v>
      </c>
      <c r="S39" s="12">
        <f t="shared" si="4"/>
        <v>59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59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58</v>
      </c>
      <c r="F40" s="253">
        <f>VLOOKUP(C40,Blad1!$A:$K,11,0)</f>
        <v>202</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202</v>
      </c>
      <c r="S40" s="12">
        <f t="shared" si="4"/>
        <v>58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58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57</v>
      </c>
      <c r="F41" s="253">
        <f>VLOOKUP(C41,Blad1!$A:$K,11,0)</f>
        <v>201</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201</v>
      </c>
      <c r="S41" s="12">
        <f t="shared" si="4"/>
        <v>57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57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56</v>
      </c>
      <c r="F42" s="253">
        <f>VLOOKUP(C42,Blad1!$A:$K,11,0)</f>
        <v>200</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200</v>
      </c>
      <c r="S42" s="12">
        <f t="shared" si="4"/>
        <v>56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56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25</v>
      </c>
      <c r="B43" s="5">
        <f t="shared" si="1"/>
        <v>0</v>
      </c>
      <c r="C43" s="14">
        <f t="shared" si="16"/>
        <v>55</v>
      </c>
      <c r="F43" s="253">
        <f>VLOOKUP(C43,Blad1!$A:$K,11,0)</f>
        <v>199</v>
      </c>
      <c r="G43" s="65" t="str">
        <f t="shared" si="17"/>
        <v/>
      </c>
      <c r="I43" s="66" t="str">
        <f t="shared" si="18"/>
        <v>B</v>
      </c>
      <c r="J43" s="43">
        <f>IF(I43="A",$K43,IF(I43="B",$K43-SUM(J$8:J42),IF(I43="C",$K43-SUM(J$8:J42),IF(I43="D",$K43-SUM(J$8:J42),IF(I43="E",1-SUM(J$8:J42)," ")))))</f>
        <v>0</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199</v>
      </c>
      <c r="S43" s="12">
        <f t="shared" si="4"/>
        <v>55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55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54</v>
      </c>
      <c r="F44" s="253">
        <f>VLOOKUP(C44,Blad1!$A:$K,11,0)</f>
        <v>198</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198</v>
      </c>
      <c r="S44" s="12">
        <f t="shared" si="4"/>
        <v>54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54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53</v>
      </c>
      <c r="F45" s="253">
        <f>VLOOKUP(C45,Blad1!$A:$K,11,0)</f>
        <v>197</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197</v>
      </c>
      <c r="S45" s="12">
        <f t="shared" si="4"/>
        <v>53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53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52</v>
      </c>
      <c r="F46" s="253">
        <f>VLOOKUP(C46,Blad1!$A:$K,11,0)</f>
        <v>196</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196</v>
      </c>
      <c r="S46" s="12">
        <f t="shared" si="4"/>
        <v>52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52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51</v>
      </c>
      <c r="F47" s="253">
        <f>VLOOKUP(C47,Blad1!$A:$K,11,0)</f>
        <v>195</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195</v>
      </c>
      <c r="S47" s="12">
        <f t="shared" si="4"/>
        <v>51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51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50</v>
      </c>
      <c r="F48" s="253">
        <f>VLOOKUP(C48,Blad1!$A:$K,11,0)</f>
        <v>194</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194</v>
      </c>
      <c r="S48" s="12">
        <f t="shared" si="4"/>
        <v>50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50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20</v>
      </c>
      <c r="C49" s="14">
        <f t="shared" si="16"/>
        <v>49</v>
      </c>
      <c r="F49" s="253">
        <f>VLOOKUP(C49,Blad1!$A:$K,11,0)</f>
        <v>193</v>
      </c>
      <c r="G49" s="65" t="str">
        <f t="shared" si="17"/>
        <v>III</v>
      </c>
      <c r="H49" s="4">
        <f>IF(G49="I",$K49,IF(G49="II",$K49-SUM(H$8:H48),IF(G49="III",$K49-SUM(H$8:H48),IF(G49="IV",$K49-SUM(H$8:H48),IF(G49="V",1-SUM(H$8:H48)," ")))))</f>
        <v>0</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193</v>
      </c>
      <c r="S49" s="12">
        <f t="shared" si="4"/>
        <v>49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49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48</v>
      </c>
      <c r="F50" s="253">
        <f>VLOOKUP(C50,Blad1!$A:$K,11,0)</f>
        <v>192</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192</v>
      </c>
      <c r="S50" s="12">
        <f t="shared" si="4"/>
        <v>48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48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47</v>
      </c>
      <c r="F51" s="253">
        <f>VLOOKUP(C51,Blad1!$A:$K,11,0)</f>
        <v>192</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192</v>
      </c>
      <c r="S51" s="12">
        <f t="shared" si="4"/>
        <v>47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47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46</v>
      </c>
      <c r="F52" s="253">
        <f>VLOOKUP(C52,Blad1!$A:$K,11,0)</f>
        <v>191</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191</v>
      </c>
      <c r="S52" s="12">
        <f t="shared" si="4"/>
        <v>46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46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45</v>
      </c>
      <c r="F53" s="253">
        <f>VLOOKUP(C53,Blad1!$A:$K,11,0)</f>
        <v>190</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190</v>
      </c>
      <c r="S53" s="12">
        <f t="shared" si="4"/>
        <v>45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45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25</v>
      </c>
      <c r="B54" s="5">
        <f t="shared" si="1"/>
        <v>0</v>
      </c>
      <c r="C54" s="14">
        <f t="shared" si="16"/>
        <v>44</v>
      </c>
      <c r="F54" s="253">
        <f>VLOOKUP(C54,Blad1!$A:$K,11,0)</f>
        <v>189</v>
      </c>
      <c r="G54" s="65" t="str">
        <f t="shared" si="17"/>
        <v/>
      </c>
      <c r="H54" s="4" t="str">
        <f>IF(G54="I",$K54,IF(G54="II",$K54-SUM(H$8:H53),IF(G54="III",$K54-SUM(H$8:H53),IF(G54="IV",$K54-SUM(H$8:H53),IF(G54="V",1-SUM(H$8:H53)," ")))))</f>
        <v xml:space="preserve"> </v>
      </c>
      <c r="I54" s="66" t="str">
        <f t="shared" si="18"/>
        <v>C</v>
      </c>
      <c r="J54" s="43">
        <f>IF(I54="A",$K54,IF(I54="B",$K54-SUM(J$8:J53),IF(I54="C",$K54-SUM(J$8:J53),IF(I54="D",$K54-SUM(J$8:J53),IF(I54="E",1-SUM(J$8:J53)," ")))))</f>
        <v>0</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189</v>
      </c>
      <c r="S54" s="12">
        <f t="shared" si="4"/>
        <v>44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44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43</v>
      </c>
      <c r="F55" s="253">
        <f>VLOOKUP(C55,Blad1!$A:$K,11,0)</f>
        <v>188</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188</v>
      </c>
      <c r="S55" s="12">
        <f t="shared" si="4"/>
        <v>43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43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20</v>
      </c>
      <c r="C56" s="14">
        <f t="shared" si="16"/>
        <v>42</v>
      </c>
      <c r="F56" s="253">
        <f>VLOOKUP(C56,Blad1!$A:$K,11,0)</f>
        <v>187</v>
      </c>
      <c r="G56" s="65" t="str">
        <f t="shared" si="17"/>
        <v>IV</v>
      </c>
      <c r="H56" s="4">
        <f>IF(G56="I",$K56,IF(G56="II",$K56-SUM(H$8:H55),IF(G56="III",$K56-SUM(H$8:H55),IF(G56="IV",$K56-SUM(H$8:H55),IF(G56="V",1-SUM(H$8:H55)," ")))))</f>
        <v>0</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187</v>
      </c>
      <c r="S56" s="12">
        <f t="shared" si="4"/>
        <v>42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42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41</v>
      </c>
      <c r="F57" s="253">
        <f>VLOOKUP(C57,Blad1!$A:$K,11,0)</f>
        <v>186</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186</v>
      </c>
      <c r="S57" s="12">
        <f t="shared" si="4"/>
        <v>41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41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40</v>
      </c>
      <c r="F58" s="253">
        <f>VLOOKUP(C58,Blad1!$A:$K,11,0)</f>
        <v>185</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185</v>
      </c>
      <c r="S58" s="12">
        <f t="shared" si="4"/>
        <v>40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40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39</v>
      </c>
      <c r="F59" s="253">
        <f>VLOOKUP(C59,Blad1!$A:$K,11,0)</f>
        <v>184</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184</v>
      </c>
      <c r="S59" s="12">
        <f t="shared" si="4"/>
        <v>39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39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38</v>
      </c>
      <c r="F60" s="253">
        <f>VLOOKUP(C60,Blad1!$A:$K,11,0)</f>
        <v>184</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184</v>
      </c>
      <c r="S60" s="12">
        <f t="shared" si="4"/>
        <v>38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38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37</v>
      </c>
      <c r="F61" s="253">
        <f>VLOOKUP(C61,Blad1!$A:$K,11,0)</f>
        <v>183</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183</v>
      </c>
      <c r="S61" s="12">
        <f t="shared" si="4"/>
        <v>37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37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36</v>
      </c>
      <c r="F62" s="253">
        <f>VLOOKUP(C62,Blad1!$A:$K,11,0)</f>
        <v>182</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182</v>
      </c>
      <c r="S62" s="12">
        <f t="shared" si="4"/>
        <v>36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36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15</v>
      </c>
      <c r="B63" s="5">
        <f t="shared" si="1"/>
        <v>0</v>
      </c>
      <c r="C63" s="14">
        <f t="shared" si="16"/>
        <v>35</v>
      </c>
      <c r="F63" s="253">
        <f>VLOOKUP(C63,Blad1!$A:$K,11,0)</f>
        <v>181</v>
      </c>
      <c r="G63" s="65" t="str">
        <f t="shared" si="17"/>
        <v/>
      </c>
      <c r="H63" s="4" t="str">
        <f>IF(G63="I",$K63,IF(G63="II",$K63-SUM(H$8:H62),IF(G63="III",$K63-SUM(H$8:H62),IF(G63="IV",$K63-SUM(H$8:H62),IF(G63="V",1-SUM(H$8:H62)," ")))))</f>
        <v xml:space="preserve"> </v>
      </c>
      <c r="I63" s="66" t="str">
        <f t="shared" si="18"/>
        <v>D</v>
      </c>
      <c r="J63" s="43">
        <f>IF(I63="A",$K63,IF(I63="B",$K63-SUM(J$8:J62),IF(I63="C",$K63-SUM(J$8:J62),IF(I63="D",$K63-SUM(J$8:J62),IF(I63="E",1-SUM(J$8:J62)," ")))))</f>
        <v>0</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181</v>
      </c>
      <c r="S63" s="12">
        <f t="shared" si="4"/>
        <v>35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35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34</v>
      </c>
      <c r="F64" s="253">
        <f>VLOOKUP(C64,Blad1!$A:$K,11,0)</f>
        <v>180</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180</v>
      </c>
      <c r="S64" s="12">
        <f t="shared" si="4"/>
        <v>34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34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33</v>
      </c>
      <c r="F65" s="253">
        <f>VLOOKUP(C65,Blad1!$A:$K,11,0)</f>
        <v>179</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179</v>
      </c>
      <c r="S65" s="12">
        <f t="shared" si="4"/>
        <v>33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33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32</v>
      </c>
      <c r="F66" s="253">
        <f>VLOOKUP(C66,Blad1!$A:$K,11,0)</f>
        <v>178</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178</v>
      </c>
      <c r="S66" s="12">
        <f t="shared" si="4"/>
        <v>32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32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31</v>
      </c>
      <c r="F67" s="253">
        <f>VLOOKUP(C67,Blad1!$A:$K,11,0)</f>
        <v>177</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177</v>
      </c>
      <c r="S67" s="12">
        <f t="shared" si="4"/>
        <v>31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31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30</v>
      </c>
      <c r="F68" s="253">
        <f>VLOOKUP(C68,Blad1!$A:$K,11,0)</f>
        <v>176</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176</v>
      </c>
      <c r="S68" s="12">
        <f t="shared" si="4"/>
        <v>30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30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29</v>
      </c>
      <c r="F69" s="253">
        <f>VLOOKUP(C69,Blad1!$A:$K,11,0)</f>
        <v>175</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175</v>
      </c>
      <c r="S69" s="12">
        <f t="shared" si="4"/>
        <v>29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28</v>
      </c>
      <c r="F70" s="253">
        <f>VLOOKUP(C70,Blad1!$A:$K,11,0)</f>
        <v>175.45454545454544</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175.45454545454544</v>
      </c>
      <c r="S70" s="12">
        <f t="shared" si="4"/>
        <v>28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27</v>
      </c>
      <c r="F71" s="253">
        <f>VLOOKUP(C71,Blad1!$A:$K,11,0)</f>
        <v>174</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174</v>
      </c>
      <c r="S71" s="12">
        <f t="shared" si="4"/>
        <v>27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26</v>
      </c>
      <c r="F72" s="253">
        <f>VLOOKUP(C72,Blad1!$A:$K,11,0)</f>
        <v>173</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173</v>
      </c>
      <c r="S72" s="12">
        <f t="shared" ref="S72:S135" si="28">C72</f>
        <v>26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25</v>
      </c>
      <c r="F73" s="253">
        <f>VLOOKUP(C73,Blad1!$A:$K,11,0)</f>
        <v>172</v>
      </c>
      <c r="G73" s="65" t="str">
        <f t="shared" ref="G73:G136" si="41">IF(C73=70,"I",IF(C73=60,"II",IF(C73=49,"III",IF(C73=42,"IV",IF(C73=-10,"V","")))))</f>
        <v/>
      </c>
      <c r="H73" s="4" t="str">
        <f>IF(G73="I",$K73,IF(G73="II",$K73-SUM(H$8:H72),IF(G73="III",$K73-SUM(H$8:H72),IF(G73="IV",$K73-SUM(H$8:H72),IF(G73="V",1-SUM(H$8:H72)," ")))))</f>
        <v xml:space="preserve"> </v>
      </c>
      <c r="I73" s="66" t="str">
        <f t="shared" ref="I73:I113" si="42">IF(C73=65,"A",IF(C73=55,"B",IF(C73=44,"C",IF(C73=35,"D",IF(C73=-10,"E","")))))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172</v>
      </c>
      <c r="S73" s="12">
        <f t="shared" si="28"/>
        <v>25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24</v>
      </c>
      <c r="F74" s="253">
        <f>VLOOKUP(C74,Blad1!$A:$K,11,0)</f>
        <v>171</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171</v>
      </c>
      <c r="S74" s="12">
        <f t="shared" si="28"/>
        <v>24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23</v>
      </c>
      <c r="F75" s="253">
        <f>VLOOKUP(C75,Blad1!$A:$K,11,0)</f>
        <v>170</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170</v>
      </c>
      <c r="S75" s="12">
        <f t="shared" si="28"/>
        <v>23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22</v>
      </c>
      <c r="F76" s="253">
        <f>VLOOKUP(C76,Blad1!$A:$K,11,0)</f>
        <v>169</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169</v>
      </c>
      <c r="S76" s="12">
        <f t="shared" si="28"/>
        <v>22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21</v>
      </c>
      <c r="F77" s="253">
        <f>VLOOKUP(C77,Blad1!$A:$K,11,0)</f>
        <v>168</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168</v>
      </c>
      <c r="S77" s="12">
        <f t="shared" si="28"/>
        <v>21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20</v>
      </c>
      <c r="F78" s="253">
        <f>VLOOKUP(C78,Blad1!$A:$K,11,0)</f>
        <v>167</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167</v>
      </c>
      <c r="S78" s="12">
        <f t="shared" si="28"/>
        <v>20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19</v>
      </c>
      <c r="F79" s="253">
        <f>VLOOKUP(C79,Blad1!$A:$K,11,0)</f>
        <v>166</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166</v>
      </c>
      <c r="S79" s="12">
        <f t="shared" si="28"/>
        <v>19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18</v>
      </c>
      <c r="F80" s="253">
        <f>VLOOKUP(C80,Blad1!$A:$K,11,0)</f>
        <v>165</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165</v>
      </c>
      <c r="S80" s="12">
        <f t="shared" si="28"/>
        <v>18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17</v>
      </c>
      <c r="F81" s="253">
        <f>VLOOKUP(C81,Blad1!$A:$K,11,0)</f>
        <v>164</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164</v>
      </c>
      <c r="S81" s="12">
        <f t="shared" si="28"/>
        <v>17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16</v>
      </c>
      <c r="F82" s="253">
        <f>VLOOKUP(C82,Blad1!$A:$K,11,0)</f>
        <v>163</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163</v>
      </c>
      <c r="S82" s="12">
        <f t="shared" si="28"/>
        <v>16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15</v>
      </c>
      <c r="F83" s="253">
        <f>VLOOKUP(C83,Blad1!$A:$K,11,0)</f>
        <v>162</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162</v>
      </c>
      <c r="S83" s="12">
        <f t="shared" si="28"/>
        <v>15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14</v>
      </c>
      <c r="F84" s="253">
        <f>VLOOKUP(C84,Blad1!$A:$K,11,0)</f>
        <v>161</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161</v>
      </c>
      <c r="S84" s="12">
        <f t="shared" si="28"/>
        <v>14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13</v>
      </c>
      <c r="F85" s="253">
        <f>VLOOKUP(C85,Blad1!$A:$K,11,0)</f>
        <v>160</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160</v>
      </c>
      <c r="S85" s="12">
        <f t="shared" si="28"/>
        <v>13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12</v>
      </c>
      <c r="F86" s="253">
        <f>VLOOKUP(C86,Blad1!$A:$K,11,0)</f>
        <v>159</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159</v>
      </c>
      <c r="S86" s="12">
        <f t="shared" si="28"/>
        <v>12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11</v>
      </c>
      <c r="F87" s="253">
        <f>VLOOKUP(C87,Blad1!$A:$K,11,0)</f>
        <v>158</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158</v>
      </c>
      <c r="S87" s="12">
        <f t="shared" si="28"/>
        <v>11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10</v>
      </c>
      <c r="F88" s="253">
        <f>VLOOKUP(C88,Blad1!$A:$K,11,0)</f>
        <v>157</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157</v>
      </c>
      <c r="S88" s="12">
        <f t="shared" si="28"/>
        <v>10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9</v>
      </c>
      <c r="F89" s="253">
        <f>VLOOKUP(C89,Blad1!$A:$K,11,0)</f>
        <v>156</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156</v>
      </c>
      <c r="S89" s="12">
        <f t="shared" si="28"/>
        <v>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8</v>
      </c>
      <c r="F90" s="253">
        <f>VLOOKUP(C90,Blad1!$A:$K,11,0)</f>
        <v>155</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155</v>
      </c>
      <c r="S90" s="12">
        <f t="shared" si="28"/>
        <v>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7</v>
      </c>
      <c r="F91" s="253">
        <f>VLOOKUP(C91,Blad1!$A:$K,11,0)</f>
        <v>154</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154</v>
      </c>
      <c r="S91" s="12">
        <f t="shared" si="28"/>
        <v>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6</v>
      </c>
      <c r="F92" s="253">
        <f>VLOOKUP(C92,Blad1!$A:$K,11,0)</f>
        <v>153</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153</v>
      </c>
      <c r="S92" s="12">
        <f t="shared" si="28"/>
        <v>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5</v>
      </c>
      <c r="F93" s="253">
        <f>VLOOKUP(C93,Blad1!$A:$K,11,0)</f>
        <v>152</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152</v>
      </c>
      <c r="S93" s="12">
        <f t="shared" si="28"/>
        <v>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4</v>
      </c>
      <c r="F94" s="253">
        <f>VLOOKUP(C94,Blad1!$A:$K,11,0)</f>
        <v>151</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151</v>
      </c>
      <c r="S94" s="12">
        <f t="shared" si="28"/>
        <v>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3</v>
      </c>
      <c r="F95" s="253">
        <f>VLOOKUP(C95,Blad1!$A:$K,11,0)</f>
        <v>150</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150</v>
      </c>
      <c r="S95" s="12">
        <f t="shared" si="28"/>
        <v>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2</v>
      </c>
      <c r="F96" s="253">
        <f>VLOOKUP(C96,Blad1!$A:$K,11,0)</f>
        <v>149</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149</v>
      </c>
      <c r="S96" s="12">
        <f t="shared" si="28"/>
        <v>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v>
      </c>
      <c r="F97" s="253">
        <f>VLOOKUP(C97,Blad1!$A:$K,11,0)</f>
        <v>148</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148</v>
      </c>
      <c r="S97" s="12">
        <f t="shared" si="28"/>
        <v>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0</v>
      </c>
      <c r="F98" s="253">
        <f>VLOOKUP(C98,Blad1!$A:$K,11,0)</f>
        <v>147</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147</v>
      </c>
      <c r="S98" s="12">
        <f t="shared" si="28"/>
        <v>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v>
      </c>
      <c r="F99" s="253">
        <f>VLOOKUP(C99,Blad1!$A:$K,11,0)</f>
        <v>146</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146</v>
      </c>
      <c r="S99" s="12">
        <f t="shared" si="28"/>
        <v>-1</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v>
      </c>
      <c r="F100" s="253">
        <f>VLOOKUP(C100,Blad1!$A:$K,11,0)</f>
        <v>145</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145</v>
      </c>
      <c r="S100" s="12">
        <f t="shared" si="28"/>
        <v>-2</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-3</v>
      </c>
      <c r="F101" s="253">
        <f>VLOOKUP(C101,Blad1!$A:$K,11,0)</f>
        <v>144</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144</v>
      </c>
      <c r="S101" s="12">
        <f t="shared" si="28"/>
        <v>-3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-4</v>
      </c>
      <c r="F102" s="253">
        <f>VLOOKUP(C102,Blad1!$A:$K,11,0)</f>
        <v>143</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143</v>
      </c>
      <c r="S102" s="12">
        <f t="shared" si="28"/>
        <v>-4</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-4</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-5</v>
      </c>
      <c r="F103" s="253">
        <f>VLOOKUP(C103,Blad1!$A:$K,11,0)</f>
        <v>142</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142</v>
      </c>
      <c r="S103" s="12">
        <f t="shared" si="28"/>
        <v>-5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-6</v>
      </c>
      <c r="F104" s="253">
        <f>VLOOKUP(C104,Blad1!$A:$K,11,0)</f>
        <v>141</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141</v>
      </c>
      <c r="S104" s="12">
        <f t="shared" si="28"/>
        <v>-6</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v>
      </c>
      <c r="F105" s="253">
        <f>VLOOKUP(C105,Blad1!$A:$K,11,0)</f>
        <v>140</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140</v>
      </c>
      <c r="S105" s="12">
        <f t="shared" si="28"/>
        <v>-7</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-8</v>
      </c>
      <c r="F106" s="253">
        <f>VLOOKUP(C106,Blad1!$A:$K,11,0)</f>
        <v>139</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139</v>
      </c>
      <c r="S106" s="12">
        <f t="shared" si="28"/>
        <v>-8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-9</v>
      </c>
      <c r="F107" s="253">
        <f>VLOOKUP(C107,Blad1!$A:$K,11,0)</f>
        <v>138</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138</v>
      </c>
      <c r="S107" s="12">
        <f t="shared" si="28"/>
        <v>-9</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-9</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10</v>
      </c>
      <c r="B108" s="5">
        <f t="shared" si="25"/>
        <v>20</v>
      </c>
      <c r="C108" s="14">
        <f t="shared" si="40"/>
        <v>-10</v>
      </c>
      <c r="F108" s="253">
        <f>VLOOKUP(C108,Blad1!$A:$K,11,0)</f>
        <v>137</v>
      </c>
      <c r="G108" s="65" t="str">
        <f t="shared" si="41"/>
        <v>V</v>
      </c>
      <c r="H108" s="4">
        <f>IF(G108="I",$K108,IF(G108="II",$K108-SUM(H$8:H107),IF(G108="III",$K108-SUM(H$8:H107),IF(G108="IV",$K108-SUM(H$8:H107),IF(G108="V",1-SUM(H$8:H107)," ")))))</f>
        <v>1</v>
      </c>
      <c r="I108" s="66" t="str">
        <f t="shared" si="42"/>
        <v>E</v>
      </c>
      <c r="J108" s="43">
        <f>IF(I108="A",$K108,IF(I108="B",$K108-SUM(J$8:J107),IF(I108="C",$K108-SUM(J$8:J107),IF(I108="D",$K108-SUM(J$8:J107),IF(I108="E",1-SUM(J$8:J107)," ")))))</f>
        <v>1</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137</v>
      </c>
      <c r="S108" s="12">
        <f t="shared" si="28"/>
        <v>-10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-11</v>
      </c>
      <c r="F109" s="253">
        <f>VLOOKUP(C109,Blad1!$A:$K,11,0)</f>
        <v>136</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136</v>
      </c>
      <c r="S109" s="12">
        <f t="shared" si="28"/>
        <v>-11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-12</v>
      </c>
      <c r="F110" s="253">
        <f>VLOOKUP(C110,Blad1!$A:$K,11,0)</f>
        <v>135</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135</v>
      </c>
      <c r="S110" s="12">
        <f t="shared" si="28"/>
        <v>-12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-13</v>
      </c>
      <c r="F111" s="253">
        <f>VLOOKUP(C111,Blad1!$A:$K,11,0)</f>
        <v>134</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134</v>
      </c>
      <c r="S111" s="12">
        <f t="shared" si="28"/>
        <v>-13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-14</v>
      </c>
      <c r="F112" s="253">
        <f>VLOOKUP(C112,Blad1!$A:$K,11,0)</f>
        <v>133</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133</v>
      </c>
      <c r="S112" s="12">
        <f t="shared" si="28"/>
        <v>-14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-15</v>
      </c>
      <c r="F113" s="253">
        <f>VLOOKUP(C113,Blad1!$A:$K,11,0)</f>
        <v>132</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132</v>
      </c>
      <c r="S113" s="12">
        <f t="shared" si="28"/>
        <v>-15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-16</v>
      </c>
      <c r="F114" s="253">
        <f>VLOOKUP(C114,Blad1!$A:$K,11,0)</f>
        <v>131</v>
      </c>
      <c r="G114" s="65" t="str">
        <f t="shared" si="41"/>
        <v/>
      </c>
      <c r="H114" s="4" t="str">
        <f>IF(G114="I",$K114,IF(G114="II",$K114-SUM(H$8:H113),IF(G114="III",$K114-SUM(H$8:H113),IF(G114="IV",$K114-SUM(H$8:H113),IF(G114="V",1-SUM(H$8:H113)," ")))))</f>
        <v xml:space="preserve"> </v>
      </c>
      <c r="I114" s="66" t="str">
        <f t="shared" ref="I114:I125" si="45">IF(C114=43,"A",IF(C114=34,"B",IF(C114=24,"C",IF(C114=16,"D",IF(C114=-20,"E","")))))</f>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131</v>
      </c>
      <c r="S114" s="12">
        <f t="shared" si="28"/>
        <v>-16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-17</v>
      </c>
      <c r="F115" s="253">
        <f>VLOOKUP(C115,Blad1!$A:$K,11,0)</f>
        <v>130</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130</v>
      </c>
      <c r="S115" s="12">
        <f t="shared" si="28"/>
        <v>-17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-18</v>
      </c>
      <c r="F116" s="253">
        <f>VLOOKUP(C116,Blad1!$A:$K,11,0)</f>
        <v>129</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129</v>
      </c>
      <c r="S116" s="12">
        <f t="shared" si="28"/>
        <v>-18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-19</v>
      </c>
      <c r="F117" s="253">
        <f>VLOOKUP(C117,Blad1!$A:$K,11,0)</f>
        <v>128</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128</v>
      </c>
      <c r="S117" s="12">
        <f t="shared" si="28"/>
        <v>-19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10</v>
      </c>
      <c r="B118" s="5">
        <f t="shared" si="25"/>
        <v>0</v>
      </c>
      <c r="C118" s="14">
        <f t="shared" si="40"/>
        <v>-20</v>
      </c>
      <c r="F118" s="253">
        <f>VLOOKUP(C118,Blad1!$A:$K,11,0)</f>
        <v>127</v>
      </c>
      <c r="G118" s="65" t="str">
        <f t="shared" si="41"/>
        <v/>
      </c>
      <c r="H118" s="4" t="str">
        <f>IF(G118="I",$K118,IF(G118="II",$K118-SUM(H$8:H117),IF(G118="III",$K118-SUM(H$8:H117),IF(G118="IV",$K118-SUM(H$8:H117),IF(G118="V",1-SUM(H$8:H117)," ")))))</f>
        <v xml:space="preserve"> </v>
      </c>
      <c r="I118" s="66" t="str">
        <f t="shared" si="45"/>
        <v>E</v>
      </c>
      <c r="J118" s="43">
        <f>IF(I118="A",$K118,IF(I118="B",$K118-SUM(J$8:J117),IF(I118="C",$K118-SUM(J$8:J117),IF(I118="D",$K118-SUM(J$8:J117),IF(I118="E",1-SUM(J$8:J117)," ")))))</f>
        <v>0</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127</v>
      </c>
      <c r="S118" s="12">
        <f t="shared" si="28"/>
        <v>-20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-20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-21</v>
      </c>
      <c r="F119" s="253">
        <f>VLOOKUP(C119,Blad1!$A:$K,11,0)</f>
        <v>126</v>
      </c>
      <c r="G119" s="65" t="str">
        <f t="shared" si="41"/>
        <v/>
      </c>
      <c r="H119" s="4" t="str">
        <f>IF(G119="I",$K119,IF(G119="II",$K119-SUM(H$8:H118),IF(G119="III",$K119-SUM(H$8:H118),IF(G119="IV",$K119-SUM(H$8:H118),IF(G119="V",1-SUM(H$8:H118)," ")))))</f>
        <v xml:space="preserve"> </v>
      </c>
      <c r="I119" s="66" t="str">
        <f t="shared" si="45"/>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126</v>
      </c>
      <c r="S119" s="12">
        <f t="shared" si="28"/>
        <v>-21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-22</v>
      </c>
      <c r="F120" s="253">
        <f>VLOOKUP(C120,Blad1!$A:$K,11,0)</f>
        <v>125</v>
      </c>
      <c r="G120" s="65" t="str">
        <f t="shared" si="41"/>
        <v/>
      </c>
      <c r="H120" s="4" t="str">
        <f>IF(G120="I",$K120,IF(G120="II",$K120-SUM(H$8:H119),IF(G120="III",$K120-SUM(H$8:H119),IF(G120="IV",$K120-SUM(H$8:H119),IF(G120="V",1-SUM(H$8:H119)," ")))))</f>
        <v xml:space="preserve"> </v>
      </c>
      <c r="I120" s="66"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125</v>
      </c>
      <c r="S120" s="12">
        <f t="shared" si="28"/>
        <v>-22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-23</v>
      </c>
      <c r="F121" s="253">
        <f>VLOOKUP(C121,Blad1!$A:$K,11,0)</f>
        <v>124</v>
      </c>
      <c r="G121" s="65" t="str">
        <f t="shared" si="41"/>
        <v/>
      </c>
      <c r="H121" s="4" t="str">
        <f>IF(G121="I",$K121,IF(G121="II",$K121-SUM(H$8:H120),IF(G121="III",$K121-SUM(H$8:H120),IF(G121="IV",$K121-SUM(H$8:H120),IF(G121="V",1-SUM(H$8:H120)," ")))))</f>
        <v xml:space="preserve"> </v>
      </c>
      <c r="I121" s="66"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124</v>
      </c>
      <c r="S121" s="12">
        <f t="shared" si="28"/>
        <v>-23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-24</v>
      </c>
      <c r="F122" s="253">
        <f>VLOOKUP(C122,Blad1!$A:$K,11,0)</f>
        <v>123</v>
      </c>
      <c r="G122" s="65" t="str">
        <f t="shared" si="41"/>
        <v/>
      </c>
      <c r="H122" s="4" t="str">
        <f>IF(G122="I",$K122,IF(G122="II",$K122-SUM(H$8:H121),IF(G122="III",$K122-SUM(H$8:H121),IF(G122="IV",$K122-SUM(H$8:H121),IF(G122="V",1-SUM(H$8:H121)," ")))))</f>
        <v xml:space="preserve"> </v>
      </c>
      <c r="I122" s="66"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123</v>
      </c>
      <c r="S122" s="12">
        <f t="shared" si="28"/>
        <v>-24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-25</v>
      </c>
      <c r="F123" s="253">
        <f>VLOOKUP(C123,Blad1!$A:$K,11,0)</f>
        <v>122</v>
      </c>
      <c r="G123" s="65" t="str">
        <f t="shared" si="41"/>
        <v/>
      </c>
      <c r="H123" s="4" t="str">
        <f>IF(G123="I",$K123,IF(G123="II",$K123-SUM(H$8:H122),IF(G123="III",$K123-SUM(H$8:H122),IF(G123="IV",$K123-SUM(H$8:H122),IF(G123="V",1-SUM(H$8:H122)," ")))))</f>
        <v xml:space="preserve"> </v>
      </c>
      <c r="I123" s="66" t="str">
        <f t="shared" si="45"/>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122</v>
      </c>
      <c r="S123" s="12">
        <f t="shared" si="28"/>
        <v>-25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-26</v>
      </c>
      <c r="F124" s="253">
        <f>VLOOKUP(C124,Blad1!$A:$K,11,0)</f>
        <v>121</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121</v>
      </c>
      <c r="S124" s="12">
        <f t="shared" si="28"/>
        <v>-26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-27</v>
      </c>
      <c r="F125" s="253">
        <f>VLOOKUP(C125,Blad1!$A:$K,11,0)</f>
        <v>120</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120</v>
      </c>
      <c r="S125" s="12">
        <f t="shared" si="28"/>
        <v>-27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-28</v>
      </c>
      <c r="F126" s="253">
        <f>VLOOKUP(C126,Blad1!$A:$K,11,0)</f>
        <v>119</v>
      </c>
      <c r="G126" s="65" t="str">
        <f t="shared" si="41"/>
        <v/>
      </c>
      <c r="H126" s="4" t="str">
        <f>IF(G126="I",$K126,IF(G126="II",$K126-SUM(H$8:H125),IF(G126="III",$K126-SUM(H$8:H125),IF(G126="IV",$K126-SUM(H$8:H125),IF(G126="V",1-SUM(H$8:H125)," ")))))</f>
        <v xml:space="preserve"> </v>
      </c>
      <c r="I126" s="66" t="str">
        <f t="shared" ref="I126:I189" si="46">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119</v>
      </c>
      <c r="S126" s="12">
        <f t="shared" si="28"/>
        <v>-28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-29</v>
      </c>
      <c r="F127" s="253">
        <f>VLOOKUP(C127,Blad1!$A:$K,11,0)</f>
        <v>118</v>
      </c>
      <c r="G127" s="65" t="str">
        <f t="shared" si="41"/>
        <v/>
      </c>
      <c r="H127" s="4" t="str">
        <f>IF(G127="I",$K127,IF(G127="II",$K127-SUM(H$8:H126),IF(G127="III",$K127-SUM(H$8:H126),IF(G127="IV",$K127-SUM(H$8:H126),IF(G127="V",1-SUM(H$8:H126)," ")))))</f>
        <v xml:space="preserve"> </v>
      </c>
      <c r="I127" s="66" t="str">
        <f t="shared" si="46"/>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118</v>
      </c>
      <c r="S127" s="12">
        <f t="shared" si="28"/>
        <v>-29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-30</v>
      </c>
      <c r="F128" s="253">
        <f>VLOOKUP(C128,Blad1!$A:$K,11,0)</f>
        <v>117</v>
      </c>
      <c r="G128" s="65" t="str">
        <f t="shared" si="41"/>
        <v/>
      </c>
      <c r="H128" s="4" t="str">
        <f>IF(G128="I",$K128,IF(G128="II",$K128-SUM(H$8:H127),IF(G128="III",$K128-SUM(H$8:H127),IF(G128="IV",$K128-SUM(H$8:H127),IF(G128="V",1-SUM(H$8:H127)," ")))))</f>
        <v xml:space="preserve"> </v>
      </c>
      <c r="I128" s="66" t="str">
        <f t="shared" si="46"/>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117</v>
      </c>
      <c r="S128" s="12">
        <f t="shared" si="28"/>
        <v>-30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-30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-31</v>
      </c>
      <c r="F129" s="253">
        <f>VLOOKUP(C129,Blad1!$A:$K,11,0)</f>
        <v>116</v>
      </c>
      <c r="G129" s="65" t="str">
        <f t="shared" si="41"/>
        <v/>
      </c>
      <c r="H129" s="4" t="str">
        <f>IF(G129="I",$K129,IF(G129="II",$K129-SUM(H$8:H128),IF(G129="III",$K129-SUM(H$8:H128),IF(G129="IV",$K129-SUM(H$8:H128),IF(G129="V",1-SUM(H$8:H128)," ")))))</f>
        <v xml:space="preserve"> </v>
      </c>
      <c r="I129" s="66" t="str">
        <f t="shared" si="46"/>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116</v>
      </c>
      <c r="S129" s="12">
        <f t="shared" si="28"/>
        <v>-31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-32</v>
      </c>
      <c r="F130" s="253">
        <f>VLOOKUP(C130,Blad1!$A:$K,11,0)</f>
        <v>115</v>
      </c>
      <c r="G130" s="65" t="str">
        <f t="shared" si="41"/>
        <v/>
      </c>
      <c r="H130" s="4" t="str">
        <f>IF(G130="I",$K130,IF(G130="II",$K130-SUM(H$8:H129),IF(G130="III",$K130-SUM(H$8:H129),IF(G130="IV",$K130-SUM(H$8:H129),IF(G130="V",1-SUM(H$8:H129)," ")))))</f>
        <v xml:space="preserve"> </v>
      </c>
      <c r="I130" s="66" t="str">
        <f t="shared" si="46"/>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115</v>
      </c>
      <c r="S130" s="12">
        <f t="shared" si="28"/>
        <v>-32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-33</v>
      </c>
      <c r="F131" s="253">
        <f>VLOOKUP(C131,Blad1!$A:$K,11,0)</f>
        <v>114</v>
      </c>
      <c r="G131" s="65" t="str">
        <f t="shared" si="41"/>
        <v/>
      </c>
      <c r="H131" s="4" t="str">
        <f>IF(G131="I",$K131,IF(G131="II",$K131-SUM(H$8:H130),IF(G131="III",$K131-SUM(H$8:H130),IF(G131="IV",$K131-SUM(H$8:H130),IF(G131="V",1-SUM(H$8:H130)," ")))))</f>
        <v xml:space="preserve"> </v>
      </c>
      <c r="I131" s="66" t="str">
        <f t="shared" si="46"/>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114</v>
      </c>
      <c r="S131" s="12">
        <f t="shared" si="28"/>
        <v>-33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-34</v>
      </c>
      <c r="F132" s="253">
        <f>VLOOKUP(C132,Blad1!$A:$K,11,0)</f>
        <v>113</v>
      </c>
      <c r="G132" s="65" t="str">
        <f t="shared" si="41"/>
        <v/>
      </c>
      <c r="H132" s="4" t="str">
        <f>IF(G132="I",$K132,IF(G132="II",$K132-SUM(H$8:H131),IF(G132="III",$K132-SUM(H$8:H131),IF(G132="IV",$K132-SUM(H$8:H131),IF(G132="V",1-SUM(H$8:H131)," ")))))</f>
        <v xml:space="preserve"> </v>
      </c>
      <c r="I132" s="66" t="str">
        <f t="shared" si="46"/>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113</v>
      </c>
      <c r="S132" s="12">
        <f t="shared" si="28"/>
        <v>-34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-35</v>
      </c>
      <c r="F133" s="253">
        <f>VLOOKUP(C133,Blad1!$A:$K,11,0)</f>
        <v>112</v>
      </c>
      <c r="G133" s="65" t="str">
        <f t="shared" si="41"/>
        <v/>
      </c>
      <c r="H133" s="4" t="str">
        <f>IF(G133="I",$K133,IF(G133="II",$K133-SUM(H$8:H132),IF(G133="III",$K133-SUM(H$8:H132),IF(G133="IV",$K133-SUM(H$8:H132),IF(G133="V",1-SUM(H$8:H132)," ")))))</f>
        <v xml:space="preserve"> </v>
      </c>
      <c r="I133" s="66" t="str">
        <f t="shared" si="46"/>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112</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-36</v>
      </c>
      <c r="F134" s="253">
        <f>VLOOKUP(C134,Blad1!$A:$K,11,0)</f>
        <v>111</v>
      </c>
      <c r="G134" s="65" t="str">
        <f t="shared" si="41"/>
        <v/>
      </c>
      <c r="H134" s="4" t="str">
        <f>IF(G134="I",$K134,IF(G134="II",$K134-SUM(H$8:H133),IF(G134="III",$K134-SUM(H$8:H133),IF(G134="IV",$K134-SUM(H$8:H133),IF(G134="V",1-SUM(H$8:H133)," ")))))</f>
        <v xml:space="preserve"> </v>
      </c>
      <c r="I134" s="66" t="str">
        <f t="shared" si="46"/>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111</v>
      </c>
      <c r="S134" s="12">
        <f t="shared" si="28"/>
        <v>-36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-37</v>
      </c>
      <c r="F135" s="253">
        <f>VLOOKUP(C135,Blad1!$A:$K,11,0)</f>
        <v>110</v>
      </c>
      <c r="G135" s="65" t="str">
        <f t="shared" si="41"/>
        <v/>
      </c>
      <c r="H135" s="4" t="str">
        <f>IF(G135="I",$K135,IF(G135="II",$K135-SUM(H$8:H134),IF(G135="III",$K135-SUM(H$8:H134),IF(G135="IV",$K135-SUM(H$8:H134),IF(G135="V",1-SUM(H$8:H134)," ")))))</f>
        <v xml:space="preserve"> </v>
      </c>
      <c r="I135" s="66" t="str">
        <f t="shared" si="46"/>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110</v>
      </c>
      <c r="S135" s="12">
        <f t="shared" si="28"/>
        <v>-37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7">IF(I136="A",25,IF(I136="B",25,IF(I136="C",25,IF(I136="D",15,IF(I136="E",10,0)))))</f>
        <v>0</v>
      </c>
      <c r="B136" s="5">
        <f t="shared" ref="B136:B199" si="48">IF(G136="I",20,IF(G136="II",20,IF(G136="III",20,IF(G136="IV",20,IF(G136="V",20,0)))))</f>
        <v>0</v>
      </c>
      <c r="C136" s="14">
        <f t="shared" si="40"/>
        <v>-38</v>
      </c>
      <c r="F136" s="253">
        <f>VLOOKUP(C136,Blad1!$A:$K,11,0)</f>
        <v>110</v>
      </c>
      <c r="G136" s="65" t="str">
        <f t="shared" si="41"/>
        <v/>
      </c>
      <c r="H136" s="4" t="str">
        <f>IF(G136="I",$K136,IF(G136="II",$K136-SUM(H$8:H135),IF(G136="III",$K136-SUM(H$8:H135),IF(G136="IV",$K136-SUM(H$8:H135),IF(G136="V",1-SUM(H$8:H135)," ")))))</f>
        <v xml:space="preserve"> </v>
      </c>
      <c r="I136" s="66" t="str">
        <f t="shared" si="46"/>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f t="shared" si="43"/>
        <v>110</v>
      </c>
      <c r="S136" s="12">
        <f t="shared" ref="S136:S199" si="51">C136</f>
        <v>-38</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-38</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7"/>
        <v>0</v>
      </c>
      <c r="B137" s="5">
        <f t="shared" si="48"/>
        <v>0</v>
      </c>
      <c r="C137" s="14">
        <f t="shared" ref="C137:C200" si="63">C136-1</f>
        <v>-39</v>
      </c>
      <c r="F137" s="253">
        <f>VLOOKUP(C137,Blad1!$A:$K,11,0)</f>
        <v>110</v>
      </c>
      <c r="G137" s="65" t="str">
        <f t="shared" ref="G137:G138" si="64">IF(C137=70,"I",IF(C137=60,"II",IF(C137=49,"III",IF(C137=42,"IV",IF(C137=-10,"V","")))))</f>
        <v/>
      </c>
      <c r="H137" s="4" t="str">
        <f>IF(G137="I",$K137,IF(G137="II",$K137-SUM(H$8:H136),IF(G137="III",$K137-SUM(H$8:H136),IF(G137="IV",$K137-SUM(H$8:H136),IF(G137="V",1-SUM(H$8:H136)," ")))))</f>
        <v xml:space="preserve"> </v>
      </c>
      <c r="I137" s="66" t="str">
        <f t="shared" si="46"/>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f t="shared" ref="R137:R200" si="65">F137</f>
        <v>110</v>
      </c>
      <c r="S137" s="12">
        <f t="shared" si="51"/>
        <v>-39</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-39</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7"/>
        <v>0</v>
      </c>
      <c r="B138" s="5">
        <f t="shared" si="48"/>
        <v>0</v>
      </c>
      <c r="C138" s="14">
        <f t="shared" si="63"/>
        <v>-40</v>
      </c>
      <c r="F138" s="253">
        <f>VLOOKUP(C138,Blad1!$A:$K,11,0)</f>
        <v>110</v>
      </c>
      <c r="G138" s="65" t="str">
        <f t="shared" si="64"/>
        <v/>
      </c>
      <c r="H138" s="4" t="str">
        <f>IF(G138="I",$K138,IF(G138="II",$K138-SUM(H$8:H137),IF(G138="III",$K138-SUM(H$8:H137),IF(G138="IV",$K138-SUM(H$8:H137),IF(G138="V",1-SUM(H$8:H137)," ")))))</f>
        <v xml:space="preserve"> </v>
      </c>
      <c r="I138" s="66" t="str">
        <f t="shared" si="46"/>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f t="shared" si="65"/>
        <v>110</v>
      </c>
      <c r="S138" s="12">
        <f t="shared" si="51"/>
        <v>-40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-40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7"/>
        <v>0</v>
      </c>
      <c r="B139" s="5">
        <f t="shared" si="48"/>
        <v>0</v>
      </c>
      <c r="C139" s="14">
        <f t="shared" si="63"/>
        <v>-41</v>
      </c>
      <c r="F139" s="253">
        <f>VLOOKUP(C139,Blad1!$A:$K,11,0)</f>
        <v>110</v>
      </c>
      <c r="G139" s="65" t="str">
        <f t="shared" ref="G139:G160" si="67">IF(C139=12,"I",IF(C139=2,"II",IF(C139=-6,"III",IF(C139=-16,"IV",IF(C139=-50,"V","")))))</f>
        <v/>
      </c>
      <c r="H139" s="4" t="str">
        <f>IF(G139="I",$K139,IF(G139="II",$K139-SUM(H$8:H138),IF(G139="III",$K139-SUM(H$8:H138),IF(G139="IV",$K139-SUM(H$8:H138),IF(G139="V",1-SUM(H$8:H138)," ")))))</f>
        <v xml:space="preserve"> </v>
      </c>
      <c r="I139" s="66" t="str">
        <f t="shared" si="46"/>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f t="shared" si="65"/>
        <v>110</v>
      </c>
      <c r="S139" s="12">
        <f t="shared" si="51"/>
        <v>-41</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-41</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7"/>
        <v>0</v>
      </c>
      <c r="B140" s="5">
        <f t="shared" si="48"/>
        <v>0</v>
      </c>
      <c r="C140" s="14">
        <f t="shared" si="63"/>
        <v>-42</v>
      </c>
      <c r="F140" s="253">
        <f>VLOOKUP(C140,Blad1!$A:$K,11,0)</f>
        <v>110</v>
      </c>
      <c r="G140" s="65" t="str">
        <f t="shared" si="67"/>
        <v/>
      </c>
      <c r="H140" s="4" t="str">
        <f>IF(G140="I",$K140,IF(G140="II",$K140-SUM(H$8:H139),IF(G140="III",$K140-SUM(H$8:H139),IF(G140="IV",$K140-SUM(H$8:H139),IF(G140="V",1-SUM(H$8:H139)," ")))))</f>
        <v xml:space="preserve"> </v>
      </c>
      <c r="I140" s="66" t="str">
        <f t="shared" si="46"/>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f t="shared" si="65"/>
        <v>110</v>
      </c>
      <c r="S140" s="12">
        <f t="shared" si="51"/>
        <v>-42</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-42</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7"/>
        <v>0</v>
      </c>
      <c r="B141" s="5">
        <f t="shared" si="48"/>
        <v>0</v>
      </c>
      <c r="C141" s="14">
        <f t="shared" si="63"/>
        <v>-43</v>
      </c>
      <c r="F141" s="253">
        <f>VLOOKUP(C141,Blad1!$A:$K,11,0)</f>
        <v>110</v>
      </c>
      <c r="G141" s="65" t="str">
        <f t="shared" si="67"/>
        <v/>
      </c>
      <c r="H141" s="4" t="str">
        <f>IF(G141="I",$K141,IF(G141="II",$K141-SUM(H$8:H140),IF(G141="III",$K141-SUM(H$8:H140),IF(G141="IV",$K141-SUM(H$8:H140),IF(G141="V",1-SUM(H$8:H140)," ")))))</f>
        <v xml:space="preserve"> </v>
      </c>
      <c r="I141" s="66" t="str">
        <f t="shared" si="46"/>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f t="shared" si="65"/>
        <v>110</v>
      </c>
      <c r="S141" s="12">
        <f t="shared" si="51"/>
        <v>-43</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-43</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7"/>
        <v>0</v>
      </c>
      <c r="B142" s="5">
        <f t="shared" si="48"/>
        <v>0</v>
      </c>
      <c r="C142" s="14">
        <f t="shared" si="63"/>
        <v>-44</v>
      </c>
      <c r="F142" s="253">
        <f>VLOOKUP(C142,Blad1!$A:$K,11,0)</f>
        <v>110</v>
      </c>
      <c r="G142" s="65" t="str">
        <f t="shared" si="67"/>
        <v/>
      </c>
      <c r="H142" s="4" t="str">
        <f>IF(G142="I",$K142,IF(G142="II",$K142-SUM(H$8:H141),IF(G142="III",$K142-SUM(H$8:H141),IF(G142="IV",$K142-SUM(H$8:H141),IF(G142="V",1-SUM(H$8:H141)," ")))))</f>
        <v xml:space="preserve"> </v>
      </c>
      <c r="I142" s="66" t="str">
        <f t="shared" si="46"/>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110</v>
      </c>
      <c r="S142" s="12">
        <f t="shared" si="51"/>
        <v>-44</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-44</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7"/>
        <v>0</v>
      </c>
      <c r="B143" s="5">
        <f t="shared" si="48"/>
        <v>0</v>
      </c>
      <c r="C143" s="14">
        <f t="shared" si="63"/>
        <v>-45</v>
      </c>
      <c r="F143" s="253">
        <f>VLOOKUP(C143,Blad1!$A:$K,11,0)</f>
        <v>110</v>
      </c>
      <c r="G143" s="65" t="str">
        <f t="shared" si="67"/>
        <v/>
      </c>
      <c r="H143" s="4" t="str">
        <f>IF(G143="I",$K143,IF(G143="II",$K143-SUM(H$8:H142),IF(G143="III",$K143-SUM(H$8:H142),IF(G143="IV",$K143-SUM(H$8:H142),IF(G143="V",1-SUM(H$8:H142)," ")))))</f>
        <v xml:space="preserve"> </v>
      </c>
      <c r="I143" s="66" t="str">
        <f t="shared" si="4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110</v>
      </c>
      <c r="S143" s="12">
        <f t="shared" si="51"/>
        <v>-45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-45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7"/>
        <v>0</v>
      </c>
      <c r="B144" s="5">
        <f t="shared" si="48"/>
        <v>0</v>
      </c>
      <c r="C144" s="14">
        <f t="shared" si="63"/>
        <v>-46</v>
      </c>
      <c r="F144" s="253">
        <f>VLOOKUP(C144,Blad1!$A:$K,11,0)</f>
        <v>110</v>
      </c>
      <c r="G144" s="65" t="str">
        <f t="shared" si="67"/>
        <v/>
      </c>
      <c r="H144" s="4" t="str">
        <f>IF(G144="I",$K144,IF(G144="II",$K144-SUM(H$8:H143),IF(G144="III",$K144-SUM(H$8:H143),IF(G144="IV",$K144-SUM(H$8:H143),IF(G144="V",1-SUM(H$8:H143)," ")))))</f>
        <v xml:space="preserve"> </v>
      </c>
      <c r="I144" s="66" t="str">
        <f t="shared" si="4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110</v>
      </c>
      <c r="S144" s="12">
        <f t="shared" si="51"/>
        <v>-46</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-46</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7"/>
        <v>0</v>
      </c>
      <c r="B145" s="5">
        <f t="shared" si="48"/>
        <v>0</v>
      </c>
      <c r="C145" s="14">
        <f t="shared" si="63"/>
        <v>-47</v>
      </c>
      <c r="F145" s="253">
        <f>VLOOKUP(C145,Blad1!$A:$K,11,0)</f>
        <v>110</v>
      </c>
      <c r="G145" s="65" t="str">
        <f t="shared" si="67"/>
        <v/>
      </c>
      <c r="H145" s="4" t="str">
        <f>IF(G145="I",$K145,IF(G145="II",$K145-SUM(H$8:H144),IF(G145="III",$K145-SUM(H$8:H144),IF(G145="IV",$K145-SUM(H$8:H144),IF(G145="V",1-SUM(H$8:H144)," ")))))</f>
        <v xml:space="preserve"> </v>
      </c>
      <c r="I145" s="66" t="str">
        <f t="shared" si="4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110</v>
      </c>
      <c r="S145" s="12">
        <f t="shared" si="51"/>
        <v>-47</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-47</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7"/>
        <v>0</v>
      </c>
      <c r="B146" s="5">
        <f t="shared" si="48"/>
        <v>0</v>
      </c>
      <c r="C146" s="14">
        <f t="shared" si="63"/>
        <v>-48</v>
      </c>
      <c r="F146" s="253">
        <f>VLOOKUP(C146,Blad1!$A:$K,11,0)</f>
        <v>110</v>
      </c>
      <c r="G146" s="65" t="str">
        <f t="shared" si="67"/>
        <v/>
      </c>
      <c r="H146" s="4" t="str">
        <f>IF(G146="I",$K146,IF(G146="II",$K146-SUM(H$8:H145),IF(G146="III",$K146-SUM(H$8:H145),IF(G146="IV",$K146-SUM(H$8:H145),IF(G146="V",1-SUM(H$8:H145)," ")))))</f>
        <v xml:space="preserve"> </v>
      </c>
      <c r="I146" s="66" t="str">
        <f t="shared" si="4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110</v>
      </c>
      <c r="S146" s="12">
        <f t="shared" si="51"/>
        <v>-48</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-48</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7"/>
        <v>0</v>
      </c>
      <c r="B147" s="5">
        <f t="shared" si="48"/>
        <v>0</v>
      </c>
      <c r="C147" s="14">
        <f t="shared" si="63"/>
        <v>-49</v>
      </c>
      <c r="F147" s="253">
        <f>VLOOKUP(C147,Blad1!$A:$K,11,0)</f>
        <v>110</v>
      </c>
      <c r="G147" s="65" t="str">
        <f t="shared" si="67"/>
        <v/>
      </c>
      <c r="H147" s="4" t="str">
        <f>IF(G147="I",$K147,IF(G147="II",$K147-SUM(H$8:H146),IF(G147="III",$K147-SUM(H$8:H146),IF(G147="IV",$K147-SUM(H$8:H146),IF(G147="V",1-SUM(H$8:H146)," ")))))</f>
        <v xml:space="preserve"> </v>
      </c>
      <c r="I147" s="66" t="str">
        <f t="shared" si="4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110</v>
      </c>
      <c r="S147" s="12">
        <f t="shared" si="51"/>
        <v>-49</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-49</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7"/>
        <v>0</v>
      </c>
      <c r="B148" s="5">
        <f t="shared" si="48"/>
        <v>20</v>
      </c>
      <c r="C148" s="14">
        <f t="shared" si="63"/>
        <v>-50</v>
      </c>
      <c r="F148" s="253">
        <f>VLOOKUP(C148,Blad1!$A:$K,11,0)</f>
        <v>110</v>
      </c>
      <c r="G148" s="65" t="str">
        <f t="shared" si="67"/>
        <v>V</v>
      </c>
      <c r="H148" s="4">
        <f>IF(G148="I",$K148,IF(G148="II",$K148-SUM(H$8:H147),IF(G148="III",$K148-SUM(H$8:H147),IF(G148="IV",$K148-SUM(H$8:H147),IF(G148="V",1-SUM(H$8:H147)," ")))))</f>
        <v>0</v>
      </c>
      <c r="I148" s="66" t="str">
        <f t="shared" si="46"/>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110</v>
      </c>
      <c r="S148" s="12">
        <f t="shared" si="51"/>
        <v>-50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-50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7"/>
        <v>0</v>
      </c>
      <c r="B149" s="5">
        <f t="shared" si="48"/>
        <v>0</v>
      </c>
      <c r="C149" s="14">
        <f t="shared" si="63"/>
        <v>-51</v>
      </c>
      <c r="F149" s="253">
        <f>VLOOKUP(C149,Blad1!$A:$K,11,0)</f>
        <v>110</v>
      </c>
      <c r="G149" s="65" t="str">
        <f t="shared" si="67"/>
        <v/>
      </c>
      <c r="H149" s="4" t="str">
        <f>IF(G149="I",$K149,IF(G149="II",$K149-SUM(H$8:H148),IF(G149="III",$K149-SUM(H$8:H148),IF(G149="IV",$K149-SUM(H$8:H148),IF(G149="V",1-SUM(H$8:H148)," ")))))</f>
        <v xml:space="preserve"> </v>
      </c>
      <c r="I149" s="66" t="str">
        <f t="shared" si="4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110</v>
      </c>
      <c r="S149" s="12">
        <f t="shared" si="51"/>
        <v>-51</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-51</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7"/>
        <v>0</v>
      </c>
      <c r="B150" s="5">
        <f t="shared" si="48"/>
        <v>0</v>
      </c>
      <c r="C150" s="14">
        <f t="shared" si="63"/>
        <v>-52</v>
      </c>
      <c r="F150" s="253">
        <f>VLOOKUP(C150,Blad1!$A:$K,11,0)</f>
        <v>110</v>
      </c>
      <c r="G150" s="65" t="str">
        <f t="shared" si="67"/>
        <v/>
      </c>
      <c r="H150" s="4" t="str">
        <f>IF(G150="I",$K150,IF(G150="II",$K150-SUM(H$8:H149),IF(G150="III",$K150-SUM(H$8:H149),IF(G150="IV",$K150-SUM(H$8:H149),IF(G150="V",1-SUM(H$8:H149)," ")))))</f>
        <v xml:space="preserve"> </v>
      </c>
      <c r="I150" s="66" t="str">
        <f t="shared" si="4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110</v>
      </c>
      <c r="S150" s="12">
        <f t="shared" si="51"/>
        <v>-52</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-52</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7"/>
        <v>0</v>
      </c>
      <c r="B151" s="5">
        <f t="shared" si="48"/>
        <v>0</v>
      </c>
      <c r="C151" s="14">
        <f t="shared" si="63"/>
        <v>-53</v>
      </c>
      <c r="F151" s="253">
        <f>VLOOKUP(C151,Blad1!$A:$K,11,0)</f>
        <v>110</v>
      </c>
      <c r="G151" s="65" t="str">
        <f t="shared" si="67"/>
        <v/>
      </c>
      <c r="H151" s="4" t="str">
        <f>IF(G151="I",$K151,IF(G151="II",$K151-SUM(H$8:H150),IF(G151="III",$K151-SUM(H$8:H150),IF(G151="IV",$K151-SUM(H$8:H150),IF(G151="V",1-SUM(H$8:H150)," ")))))</f>
        <v xml:space="preserve"> </v>
      </c>
      <c r="I151" s="66" t="str">
        <f t="shared" si="4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110</v>
      </c>
      <c r="S151" s="12">
        <f t="shared" si="51"/>
        <v>-53</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-53</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7"/>
        <v>0</v>
      </c>
      <c r="B152" s="5">
        <f t="shared" si="48"/>
        <v>0</v>
      </c>
      <c r="C152" s="14">
        <f t="shared" si="63"/>
        <v>-54</v>
      </c>
      <c r="F152" s="253">
        <f>VLOOKUP(C152,Blad1!$A:$K,11,0)</f>
        <v>110</v>
      </c>
      <c r="G152" s="65" t="str">
        <f t="shared" si="67"/>
        <v/>
      </c>
      <c r="H152" s="4" t="str">
        <f>IF(G152="I",$K152,IF(G152="II",$K152-SUM(H$8:H151),IF(G152="III",$K152-SUM(H$8:H151),IF(G152="IV",$K152-SUM(H$8:H151),IF(G152="V",1-SUM(H$8:H151)," ")))))</f>
        <v xml:space="preserve"> </v>
      </c>
      <c r="I152" s="66" t="str">
        <f t="shared" si="4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110</v>
      </c>
      <c r="S152" s="12">
        <f t="shared" si="51"/>
        <v>-54</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-54</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7"/>
        <v>0</v>
      </c>
      <c r="B153" s="5">
        <f t="shared" si="48"/>
        <v>0</v>
      </c>
      <c r="C153" s="14">
        <f t="shared" si="63"/>
        <v>-55</v>
      </c>
      <c r="F153" s="253">
        <f>VLOOKUP(C153,Blad1!$A:$K,11,0)</f>
        <v>110</v>
      </c>
      <c r="G153" s="65" t="str">
        <f t="shared" si="67"/>
        <v/>
      </c>
      <c r="H153" s="4" t="str">
        <f>IF(G153="I",$K153,IF(G153="II",$K153-SUM(H$8:H152),IF(G153="III",$K153-SUM(H$8:H152),IF(G153="IV",$K153-SUM(H$8:H152),IF(G153="V",1-SUM(H$8:H152)," ")))))</f>
        <v xml:space="preserve"> </v>
      </c>
      <c r="I153" s="66" t="str">
        <f t="shared" si="4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110</v>
      </c>
      <c r="S153" s="12">
        <f t="shared" si="51"/>
        <v>-55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-55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7"/>
        <v>0</v>
      </c>
      <c r="B154" s="5">
        <f t="shared" si="48"/>
        <v>0</v>
      </c>
      <c r="C154" s="14">
        <f t="shared" si="63"/>
        <v>-56</v>
      </c>
      <c r="F154" s="253">
        <f>VLOOKUP(C154,Blad1!$A:$K,11,0)</f>
        <v>110</v>
      </c>
      <c r="G154" s="65" t="str">
        <f t="shared" si="67"/>
        <v/>
      </c>
      <c r="H154" s="4" t="str">
        <f>IF(G154="I",$K154,IF(G154="II",$K154-SUM(H$8:H153),IF(G154="III",$K154-SUM(H$8:H153),IF(G154="IV",$K154-SUM(H$8:H153),IF(G154="V",1-SUM(H$8:H153)," ")))))</f>
        <v xml:space="preserve"> </v>
      </c>
      <c r="I154" s="66" t="str">
        <f t="shared" si="4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110</v>
      </c>
      <c r="S154" s="12">
        <f t="shared" si="51"/>
        <v>-56</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-56</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7"/>
        <v>0</v>
      </c>
      <c r="B155" s="5">
        <f t="shared" si="48"/>
        <v>0</v>
      </c>
      <c r="C155" s="14">
        <f t="shared" si="63"/>
        <v>-57</v>
      </c>
      <c r="F155" s="253">
        <f>VLOOKUP(C155,Blad1!$A:$K,11,0)</f>
        <v>110</v>
      </c>
      <c r="G155" s="65" t="str">
        <f t="shared" si="67"/>
        <v/>
      </c>
      <c r="H155" s="4" t="str">
        <f>IF(G155="I",$K155,IF(G155="II",$K155-SUM(H$8:H154),IF(G155="III",$K155-SUM(H$8:H154),IF(G155="IV",$K155-SUM(H$8:H154),IF(G155="V",1-SUM(H$8:H154)," ")))))</f>
        <v xml:space="preserve"> </v>
      </c>
      <c r="I155" s="66" t="str">
        <f t="shared" si="4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110</v>
      </c>
      <c r="S155" s="12">
        <f t="shared" si="51"/>
        <v>-57</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-57</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7"/>
        <v>0</v>
      </c>
      <c r="B156" s="5">
        <f t="shared" si="48"/>
        <v>0</v>
      </c>
      <c r="C156" s="14">
        <f t="shared" si="63"/>
        <v>-58</v>
      </c>
      <c r="F156" s="253">
        <f>VLOOKUP(C156,Blad1!$A:$K,11,0)</f>
        <v>110</v>
      </c>
      <c r="G156" s="65" t="str">
        <f t="shared" si="67"/>
        <v/>
      </c>
      <c r="H156" s="4" t="str">
        <f>IF(G156="I",$K156,IF(G156="II",$K156-SUM(H$8:H155),IF(G156="III",$K156-SUM(H$8:H155),IF(G156="IV",$K156-SUM(H$8:H155),IF(G156="V",1-SUM(H$8:H155)," ")))))</f>
        <v xml:space="preserve"> </v>
      </c>
      <c r="I156" s="66" t="str">
        <f t="shared" si="4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110</v>
      </c>
      <c r="S156" s="12">
        <f t="shared" si="51"/>
        <v>-58</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-58</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7"/>
        <v>0</v>
      </c>
      <c r="B157" s="5">
        <f t="shared" si="48"/>
        <v>0</v>
      </c>
      <c r="C157" s="14">
        <f t="shared" si="63"/>
        <v>-59</v>
      </c>
      <c r="F157" s="253">
        <f>VLOOKUP(C157,Blad1!$A:$K,11,0)</f>
        <v>110</v>
      </c>
      <c r="G157" s="65" t="str">
        <f t="shared" si="67"/>
        <v/>
      </c>
      <c r="H157" s="4" t="str">
        <f>IF(G157="I",$K157,IF(G157="II",$K157-SUM(H$8:H156),IF(G157="III",$K157-SUM(H$8:H156),IF(G157="IV",$K157-SUM(H$8:H156),IF(G157="V",1-SUM(H$8:H156)," ")))))</f>
        <v xml:space="preserve"> </v>
      </c>
      <c r="I157" s="66" t="str">
        <f t="shared" si="4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110</v>
      </c>
      <c r="S157" s="12">
        <f t="shared" si="51"/>
        <v>-59</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-59</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7"/>
        <v>0</v>
      </c>
      <c r="B158" s="5">
        <f t="shared" si="48"/>
        <v>0</v>
      </c>
      <c r="C158" s="14">
        <f t="shared" si="63"/>
        <v>-60</v>
      </c>
      <c r="F158" s="253">
        <f>VLOOKUP(C158,Blad1!$A:$K,11,0)</f>
        <v>110</v>
      </c>
      <c r="G158" s="65" t="str">
        <f t="shared" si="67"/>
        <v/>
      </c>
      <c r="H158" s="4" t="str">
        <f>IF(G158="I",$K158,IF(G158="II",$K158-SUM(H$8:H157),IF(G158="III",$K158-SUM(H$8:H157),IF(G158="IV",$K158-SUM(H$8:H157),IF(G158="V",1-SUM(H$8:H157)," ")))))</f>
        <v xml:space="preserve"> </v>
      </c>
      <c r="I158" s="66" t="str">
        <f t="shared" si="46"/>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110</v>
      </c>
      <c r="S158" s="12">
        <f t="shared" si="51"/>
        <v>-60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-60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7"/>
        <v>0</v>
      </c>
      <c r="B159" s="5">
        <f t="shared" si="48"/>
        <v>0</v>
      </c>
      <c r="C159" s="14">
        <f t="shared" si="63"/>
        <v>-61</v>
      </c>
      <c r="F159" s="253">
        <f>VLOOKUP(C159,Blad1!$A:$K,11,0)</f>
        <v>110</v>
      </c>
      <c r="G159" s="65" t="str">
        <f t="shared" si="67"/>
        <v/>
      </c>
      <c r="H159" s="4" t="str">
        <f>IF(G159="I",$K159,IF(G159="II",$K159-SUM(H$8:H158),IF(G159="III",$K159-SUM(H$8:H158),IF(G159="IV",$K159-SUM(H$8:H158),IF(G159="V",1-SUM(H$8:H158)," ")))))</f>
        <v xml:space="preserve"> </v>
      </c>
      <c r="I159" s="66" t="str">
        <f t="shared" si="4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110</v>
      </c>
      <c r="S159" s="12">
        <f t="shared" si="51"/>
        <v>-61</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-61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7"/>
        <v>0</v>
      </c>
      <c r="B160" s="5">
        <f t="shared" si="48"/>
        <v>0</v>
      </c>
      <c r="C160" s="14">
        <f t="shared" si="63"/>
        <v>-62</v>
      </c>
      <c r="F160" s="253">
        <f>VLOOKUP(C160,Blad1!$A:$K,11,0)</f>
        <v>110</v>
      </c>
      <c r="G160" s="65" t="str">
        <f t="shared" si="67"/>
        <v/>
      </c>
      <c r="H160" s="4" t="str">
        <f>IF(G160="I",$K160,IF(G160="II",$K160-SUM(H$8:H159),IF(G160="III",$K160-SUM(H$8:H159),IF(G160="IV",$K160-SUM(H$8:H159),IF(G160="V",1-SUM(H$8:H159)," ")))))</f>
        <v xml:space="preserve"> </v>
      </c>
      <c r="I160" s="66" t="str">
        <f t="shared" si="4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110</v>
      </c>
      <c r="S160" s="12">
        <f t="shared" si="51"/>
        <v>-62</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-62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7"/>
        <v>0</v>
      </c>
      <c r="B161" s="5">
        <f t="shared" si="48"/>
        <v>0</v>
      </c>
      <c r="C161" s="14">
        <f t="shared" si="63"/>
        <v>-63</v>
      </c>
      <c r="F161" s="253">
        <f>VLOOKUP(C161,Blad1!$A:$K,11,0)</f>
        <v>110</v>
      </c>
      <c r="G161" s="65" t="str">
        <f t="shared" ref="G161:G200" si="68">IF(C161=48,"I",IF(C161=39,"II",IF(C161=32,"III",IF(C161=23,"IV",IF(C161=0,"V","")))))</f>
        <v/>
      </c>
      <c r="H161" s="4" t="str">
        <f>IF(G161="I",$K161,IF(G161="II",$K161-SUM(H$8:H160),IF(G161="III",$K161-SUM(H$8:H160),IF(G161="IV",$K161-SUM(H$8:H160),IF(G161="V",1-SUM(H$8:H160)," ")))))</f>
        <v xml:space="preserve"> </v>
      </c>
      <c r="I161" s="66" t="str">
        <f t="shared" si="4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110</v>
      </c>
      <c r="S161" s="12">
        <f t="shared" si="51"/>
        <v>-63</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-63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7"/>
        <v>0</v>
      </c>
      <c r="B162" s="5">
        <f t="shared" si="48"/>
        <v>0</v>
      </c>
      <c r="C162" s="14">
        <f t="shared" si="63"/>
        <v>-64</v>
      </c>
      <c r="F162" s="253">
        <f>VLOOKUP(C162,Blad1!$A:$K,11,0)</f>
        <v>110</v>
      </c>
      <c r="G162" s="65" t="str">
        <f t="shared" si="68"/>
        <v/>
      </c>
      <c r="H162" s="4" t="str">
        <f>IF(G162="I",$K162,IF(G162="II",$K162-SUM(H$8:H161),IF(G162="III",$K162-SUM(H$8:H161),IF(G162="IV",$K162-SUM(H$8:H161),IF(G162="V",1-SUM(H$8:H161)," ")))))</f>
        <v xml:space="preserve"> </v>
      </c>
      <c r="I162" s="66" t="str">
        <f t="shared" si="4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110</v>
      </c>
      <c r="S162" s="12">
        <f t="shared" si="51"/>
        <v>-64</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-64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7"/>
        <v>0</v>
      </c>
      <c r="B163" s="5">
        <f t="shared" si="48"/>
        <v>0</v>
      </c>
      <c r="C163" s="14">
        <f t="shared" si="63"/>
        <v>-65</v>
      </c>
      <c r="F163" s="253">
        <f>VLOOKUP(C163,Blad1!$A:$K,11,0)</f>
        <v>110</v>
      </c>
      <c r="G163" s="65" t="str">
        <f t="shared" si="68"/>
        <v/>
      </c>
      <c r="H163" s="4" t="str">
        <f>IF(G163="I",$K163,IF(G163="II",$K163-SUM(H$8:H162),IF(G163="III",$K163-SUM(H$8:H162),IF(G163="IV",$K163-SUM(H$8:H162),IF(G163="V",1-SUM(H$8:H162)," ")))))</f>
        <v xml:space="preserve"> </v>
      </c>
      <c r="I163" s="66" t="str">
        <f t="shared" si="4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110</v>
      </c>
      <c r="S163" s="12">
        <f t="shared" si="51"/>
        <v>-65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-65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7"/>
        <v>0</v>
      </c>
      <c r="B164" s="5">
        <f t="shared" si="48"/>
        <v>0</v>
      </c>
      <c r="C164" s="14">
        <f t="shared" si="63"/>
        <v>-66</v>
      </c>
      <c r="F164" s="253">
        <f>VLOOKUP(C164,Blad1!$A:$K,11,0)</f>
        <v>110</v>
      </c>
      <c r="G164" s="65" t="str">
        <f t="shared" si="68"/>
        <v/>
      </c>
      <c r="H164" s="4" t="str">
        <f>IF(G164="I",$K164,IF(G164="II",$K164-SUM(H$8:H163),IF(G164="III",$K164-SUM(H$8:H163),IF(G164="IV",$K164-SUM(H$8:H163),IF(G164="V",1-SUM(H$8:H163)," ")))))</f>
        <v xml:space="preserve"> </v>
      </c>
      <c r="I164" s="66" t="str">
        <f t="shared" si="4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110</v>
      </c>
      <c r="S164" s="12">
        <f t="shared" si="51"/>
        <v>-66</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-66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7"/>
        <v>0</v>
      </c>
      <c r="B165" s="5">
        <f t="shared" si="48"/>
        <v>0</v>
      </c>
      <c r="C165" s="14">
        <f t="shared" si="63"/>
        <v>-67</v>
      </c>
      <c r="F165" s="253">
        <f>VLOOKUP(C165,Blad1!$A:$K,11,0)</f>
        <v>110</v>
      </c>
      <c r="G165" s="65" t="str">
        <f t="shared" si="68"/>
        <v/>
      </c>
      <c r="H165" s="4" t="str">
        <f>IF(G165="I",$K165,IF(G165="II",$K165-SUM(H$8:H164),IF(G165="III",$K165-SUM(H$8:H164),IF(G165="IV",$K165-SUM(H$8:H164),IF(G165="V",1-SUM(H$8:H164)," ")))))</f>
        <v xml:space="preserve"> </v>
      </c>
      <c r="I165" s="66" t="str">
        <f t="shared" si="4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110</v>
      </c>
      <c r="S165" s="12">
        <f t="shared" si="51"/>
        <v>-67</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-67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7"/>
        <v>0</v>
      </c>
      <c r="B166" s="5">
        <f t="shared" si="48"/>
        <v>0</v>
      </c>
      <c r="C166" s="14">
        <f t="shared" si="63"/>
        <v>-68</v>
      </c>
      <c r="F166" s="253">
        <f>VLOOKUP(C166,Blad1!$A:$K,11,0)</f>
        <v>110</v>
      </c>
      <c r="G166" s="65" t="str">
        <f t="shared" si="68"/>
        <v/>
      </c>
      <c r="H166" s="4" t="str">
        <f>IF(G166="I",$K166,IF(G166="II",$K166-SUM(H$8:H165),IF(G166="III",$K166-SUM(H$8:H165),IF(G166="IV",$K166-SUM(H$8:H165),IF(G166="V",1-SUM(H$8:H165)," ")))))</f>
        <v xml:space="preserve"> </v>
      </c>
      <c r="I166" s="66" t="str">
        <f t="shared" si="46"/>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110</v>
      </c>
      <c r="S166" s="12">
        <f t="shared" si="51"/>
        <v>-68</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-68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7"/>
        <v>0</v>
      </c>
      <c r="B167" s="5">
        <f t="shared" si="48"/>
        <v>0</v>
      </c>
      <c r="C167" s="14">
        <f t="shared" si="63"/>
        <v>-69</v>
      </c>
      <c r="F167" s="253">
        <f>VLOOKUP(C167,Blad1!$A:$K,11,0)</f>
        <v>110</v>
      </c>
      <c r="G167" s="65" t="str">
        <f t="shared" si="68"/>
        <v/>
      </c>
      <c r="H167" s="4" t="str">
        <f>IF(G167="I",$K167,IF(G167="II",$K167-SUM(H$8:H166),IF(G167="III",$K167-SUM(H$8:H166),IF(G167="IV",$K167-SUM(H$8:H166),IF(G167="V",1-SUM(H$8:H166)," ")))))</f>
        <v xml:space="preserve"> </v>
      </c>
      <c r="I167" s="66" t="str">
        <f t="shared" si="4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110</v>
      </c>
      <c r="S167" s="12">
        <f t="shared" si="51"/>
        <v>-69</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-69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7"/>
        <v>0</v>
      </c>
      <c r="B168" s="5">
        <f t="shared" si="48"/>
        <v>0</v>
      </c>
      <c r="C168" s="14">
        <f t="shared" si="63"/>
        <v>-70</v>
      </c>
      <c r="F168" s="253">
        <f>VLOOKUP(C168,Blad1!$A:$K,11,0)</f>
        <v>110</v>
      </c>
      <c r="G168" s="65" t="str">
        <f t="shared" si="68"/>
        <v/>
      </c>
      <c r="H168" s="4" t="str">
        <f>IF(G168="I",$K168,IF(G168="II",$K168-SUM(H$8:H167),IF(G168="III",$K168-SUM(H$8:H167),IF(G168="IV",$K168-SUM(H$8:H167),IF(G168="V",1-SUM(H$8:H167)," ")))))</f>
        <v xml:space="preserve"> </v>
      </c>
      <c r="I168" s="66" t="str">
        <f t="shared" si="46"/>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110</v>
      </c>
      <c r="S168" s="12">
        <f t="shared" si="51"/>
        <v>-70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-70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7"/>
        <v>0</v>
      </c>
      <c r="B169" s="5">
        <f t="shared" si="48"/>
        <v>0</v>
      </c>
      <c r="C169" s="14">
        <f t="shared" si="63"/>
        <v>-71</v>
      </c>
      <c r="F169" s="253">
        <f>VLOOKUP(C169,Blad1!$A:$K,11,0)</f>
        <v>110</v>
      </c>
      <c r="G169" s="65" t="str">
        <f t="shared" si="68"/>
        <v/>
      </c>
      <c r="H169" s="4" t="str">
        <f>IF(G169="I",$K169,IF(G169="II",$K169-SUM(H$8:H168),IF(G169="III",$K169-SUM(H$8:H168),IF(G169="IV",$K169-SUM(H$8:H168),IF(G169="V",1-SUM(H$8:H168)," ")))))</f>
        <v xml:space="preserve"> </v>
      </c>
      <c r="I169" s="66" t="str">
        <f t="shared" si="4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110</v>
      </c>
      <c r="S169" s="12">
        <f t="shared" si="51"/>
        <v>-71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-71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7"/>
        <v>0</v>
      </c>
      <c r="B170" s="5">
        <f t="shared" si="48"/>
        <v>0</v>
      </c>
      <c r="C170" s="14">
        <f t="shared" si="63"/>
        <v>-72</v>
      </c>
      <c r="F170" s="253">
        <f>VLOOKUP(C170,Blad1!$A:$K,11,0)</f>
        <v>110</v>
      </c>
      <c r="G170" s="65" t="str">
        <f t="shared" si="68"/>
        <v/>
      </c>
      <c r="H170" s="4" t="str">
        <f>IF(G170="I",$K170,IF(G170="II",$K170-SUM(H$8:H169),IF(G170="III",$K170-SUM(H$8:H169),IF(G170="IV",$K170-SUM(H$8:H169),IF(G170="V",1-SUM(H$8:H169)," ")))))</f>
        <v xml:space="preserve"> </v>
      </c>
      <c r="I170" s="66" t="str">
        <f t="shared" si="4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110</v>
      </c>
      <c r="S170" s="12">
        <f t="shared" si="51"/>
        <v>-72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-72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7"/>
        <v>0</v>
      </c>
      <c r="B171" s="5">
        <f t="shared" si="48"/>
        <v>0</v>
      </c>
      <c r="C171" s="14">
        <f t="shared" si="63"/>
        <v>-73</v>
      </c>
      <c r="F171" s="253">
        <f>VLOOKUP(C171,Blad1!$A:$K,11,0)</f>
        <v>110</v>
      </c>
      <c r="G171" s="65" t="str">
        <f t="shared" si="68"/>
        <v/>
      </c>
      <c r="H171" s="4" t="str">
        <f>IF(G171="I",$K171,IF(G171="II",$K171-SUM(H$8:H170),IF(G171="III",$K171-SUM(H$8:H170),IF(G171="IV",$K171-SUM(H$8:H170),IF(G171="V",1-SUM(H$8:H170)," ")))))</f>
        <v xml:space="preserve"> </v>
      </c>
      <c r="I171" s="66" t="str">
        <f t="shared" si="4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110</v>
      </c>
      <c r="S171" s="12">
        <f t="shared" si="51"/>
        <v>-73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-73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7"/>
        <v>0</v>
      </c>
      <c r="B172" s="5">
        <f t="shared" si="48"/>
        <v>0</v>
      </c>
      <c r="C172" s="14">
        <f t="shared" si="63"/>
        <v>-74</v>
      </c>
      <c r="F172" s="253">
        <f>VLOOKUP(C172,Blad1!$A:$K,11,0)</f>
        <v>110</v>
      </c>
      <c r="G172" s="65" t="str">
        <f t="shared" si="68"/>
        <v/>
      </c>
      <c r="H172" s="4" t="str">
        <f>IF(G172="I",$K172,IF(G172="II",$K172-SUM(H$8:H171),IF(G172="III",$K172-SUM(H$8:H171),IF(G172="IV",$K172-SUM(H$8:H171),IF(G172="V",1-SUM(H$8:H171)," ")))))</f>
        <v xml:space="preserve"> </v>
      </c>
      <c r="I172" s="66" t="str">
        <f t="shared" si="4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110</v>
      </c>
      <c r="S172" s="12">
        <f t="shared" si="51"/>
        <v>-74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-74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7"/>
        <v>0</v>
      </c>
      <c r="B173" s="5">
        <f t="shared" si="48"/>
        <v>0</v>
      </c>
      <c r="C173" s="14">
        <f t="shared" si="63"/>
        <v>-75</v>
      </c>
      <c r="F173" s="253">
        <f>VLOOKUP(C173,Blad1!$A:$K,11,0)</f>
        <v>110</v>
      </c>
      <c r="G173" s="65" t="str">
        <f t="shared" si="68"/>
        <v/>
      </c>
      <c r="H173" s="4" t="str">
        <f>IF(G173="I",$K173,IF(G173="II",$K173-SUM(H$8:H172),IF(G173="III",$K173-SUM(H$8:H172),IF(G173="IV",$K173-SUM(H$8:H172),IF(G173="V",1-SUM(H$8:H172)," ")))))</f>
        <v xml:space="preserve"> </v>
      </c>
      <c r="I173" s="66" t="str">
        <f t="shared" si="4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110</v>
      </c>
      <c r="S173" s="12">
        <f t="shared" si="51"/>
        <v>-75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-75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7"/>
        <v>0</v>
      </c>
      <c r="B174" s="5">
        <f t="shared" si="48"/>
        <v>0</v>
      </c>
      <c r="C174" s="14">
        <f t="shared" si="63"/>
        <v>-76</v>
      </c>
      <c r="F174" s="253">
        <f>VLOOKUP(C174,Blad1!$A:$K,11,0)</f>
        <v>110</v>
      </c>
      <c r="G174" s="65" t="str">
        <f t="shared" si="68"/>
        <v/>
      </c>
      <c r="H174" s="4" t="str">
        <f>IF(G174="I",$K174,IF(G174="II",$K174-SUM(H$8:H173),IF(G174="III",$K174-SUM(H$8:H173),IF(G174="IV",$K174-SUM(H$8:H173),IF(G174="V",1-SUM(H$8:H173)," ")))))</f>
        <v xml:space="preserve"> </v>
      </c>
      <c r="I174" s="66" t="str">
        <f t="shared" si="4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110</v>
      </c>
      <c r="S174" s="12">
        <f t="shared" si="51"/>
        <v>-76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-76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7"/>
        <v>0</v>
      </c>
      <c r="B175" s="5">
        <f t="shared" si="48"/>
        <v>0</v>
      </c>
      <c r="C175" s="14">
        <f t="shared" si="63"/>
        <v>-77</v>
      </c>
      <c r="F175" s="253">
        <f>VLOOKUP(C175,Blad1!$A:$K,11,0)</f>
        <v>110</v>
      </c>
      <c r="G175" s="65" t="str">
        <f t="shared" si="68"/>
        <v/>
      </c>
      <c r="H175" s="4" t="str">
        <f>IF(G175="I",$K175,IF(G175="II",$K175-SUM(H$8:H174),IF(G175="III",$K175-SUM(H$8:H174),IF(G175="IV",$K175-SUM(H$8:H174),IF(G175="V",1-SUM(H$8:H174)," ")))))</f>
        <v xml:space="preserve"> </v>
      </c>
      <c r="I175" s="66" t="str">
        <f t="shared" si="4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110</v>
      </c>
      <c r="S175" s="12">
        <f t="shared" si="51"/>
        <v>-77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-77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7"/>
        <v>0</v>
      </c>
      <c r="B176" s="5">
        <f t="shared" si="48"/>
        <v>0</v>
      </c>
      <c r="C176" s="14">
        <f t="shared" si="63"/>
        <v>-78</v>
      </c>
      <c r="F176" s="253">
        <f>VLOOKUP(C176,Blad1!$A:$K,11,0)</f>
        <v>110</v>
      </c>
      <c r="G176" s="65" t="str">
        <f t="shared" si="68"/>
        <v/>
      </c>
      <c r="H176" s="4" t="str">
        <f>IF(G176="I",$K176,IF(G176="II",$K176-SUM(H$8:H175),IF(G176="III",$K176-SUM(H$8:H175),IF(G176="IV",$K176-SUM(H$8:H175),IF(G176="V",1-SUM(H$8:H175)," ")))))</f>
        <v xml:space="preserve"> </v>
      </c>
      <c r="I176" s="66" t="str">
        <f t="shared" si="46"/>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110</v>
      </c>
      <c r="S176" s="12">
        <f t="shared" si="51"/>
        <v>-78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-78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7"/>
        <v>0</v>
      </c>
      <c r="B177" s="5">
        <f t="shared" si="48"/>
        <v>0</v>
      </c>
      <c r="C177" s="14">
        <f t="shared" si="63"/>
        <v>-79</v>
      </c>
      <c r="F177" s="253">
        <f>VLOOKUP(C177,Blad1!$A:$K,11,0)</f>
        <v>110</v>
      </c>
      <c r="G177" s="65" t="str">
        <f t="shared" si="68"/>
        <v/>
      </c>
      <c r="H177" s="4" t="str">
        <f>IF(G177="I",$K177,IF(G177="II",$K177-SUM(H$8:H176),IF(G177="III",$K177-SUM(H$8:H176),IF(G177="IV",$K177-SUM(H$8:H176),IF(G177="V",1-SUM(H$8:H176)," ")))))</f>
        <v xml:space="preserve"> </v>
      </c>
      <c r="I177" s="66" t="str">
        <f t="shared" si="4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110</v>
      </c>
      <c r="S177" s="12">
        <f t="shared" si="51"/>
        <v>-79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-79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7"/>
        <v>0</v>
      </c>
      <c r="B178" s="5">
        <f t="shared" si="48"/>
        <v>0</v>
      </c>
      <c r="C178" s="14">
        <f t="shared" si="63"/>
        <v>-80</v>
      </c>
      <c r="F178" s="253">
        <f>VLOOKUP(C178,Blad1!$A:$K,11,0)</f>
        <v>110</v>
      </c>
      <c r="G178" s="65" t="str">
        <f t="shared" si="68"/>
        <v/>
      </c>
      <c r="H178" s="4" t="str">
        <f>IF(G178="I",$K178,IF(G178="II",$K178-SUM(H$8:H177),IF(G178="III",$K178-SUM(H$8:H177),IF(G178="IV",$K178-SUM(H$8:H177),IF(G178="V",1-SUM(H$8:H177)," ")))))</f>
        <v xml:space="preserve"> </v>
      </c>
      <c r="I178" s="66" t="str">
        <f t="shared" si="4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110</v>
      </c>
      <c r="S178" s="12">
        <f t="shared" si="51"/>
        <v>-80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-80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7"/>
        <v>0</v>
      </c>
      <c r="B179" s="5">
        <f t="shared" si="48"/>
        <v>0</v>
      </c>
      <c r="C179" s="14">
        <f t="shared" si="63"/>
        <v>-81</v>
      </c>
      <c r="F179" s="253">
        <f>VLOOKUP(C179,Blad1!$A:$K,11,0)</f>
        <v>110</v>
      </c>
      <c r="G179" s="65" t="str">
        <f t="shared" si="68"/>
        <v/>
      </c>
      <c r="H179" s="4" t="str">
        <f>IF(G179="I",$K179,IF(G179="II",$K179-SUM(H$8:H178),IF(G179="III",$K179-SUM(H$8:H178),IF(G179="IV",$K179-SUM(H$8:H178),IF(G179="V",1-SUM(H$8:H178)," ")))))</f>
        <v xml:space="preserve"> </v>
      </c>
      <c r="I179" s="66" t="str">
        <f t="shared" si="4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110</v>
      </c>
      <c r="S179" s="12">
        <f t="shared" si="51"/>
        <v>-81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-81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7"/>
        <v>0</v>
      </c>
      <c r="B180" s="5">
        <f t="shared" si="48"/>
        <v>0</v>
      </c>
      <c r="C180" s="14">
        <f t="shared" si="63"/>
        <v>-82</v>
      </c>
      <c r="F180" s="253">
        <f>VLOOKUP(C180,Blad1!$A:$K,11,0)</f>
        <v>110</v>
      </c>
      <c r="G180" s="65" t="str">
        <f t="shared" si="68"/>
        <v/>
      </c>
      <c r="H180" s="4" t="str">
        <f>IF(G180="I",$K180,IF(G180="II",$K180-SUM(H$8:H179),IF(G180="III",$K180-SUM(H$8:H179),IF(G180="IV",$K180-SUM(H$8:H179),IF(G180="V",1-SUM(H$8:H179)," ")))))</f>
        <v xml:space="preserve"> </v>
      </c>
      <c r="I180" s="66" t="str">
        <f t="shared" si="4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110</v>
      </c>
      <c r="S180" s="12">
        <f t="shared" si="51"/>
        <v>-82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-82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7"/>
        <v>0</v>
      </c>
      <c r="B181" s="5">
        <f t="shared" si="48"/>
        <v>0</v>
      </c>
      <c r="C181" s="14">
        <f t="shared" si="63"/>
        <v>-83</v>
      </c>
      <c r="F181" s="253">
        <f>VLOOKUP(C181,Blad1!$A:$K,11,0)</f>
        <v>110</v>
      </c>
      <c r="G181" s="65" t="str">
        <f t="shared" si="68"/>
        <v/>
      </c>
      <c r="H181" s="4" t="str">
        <f>IF(G181="I",$K181,IF(G181="II",$K181-SUM(H$8:H180),IF(G181="III",$K181-SUM(H$8:H180),IF(G181="IV",$K181-SUM(H$8:H180),IF(G181="V",1-SUM(H$8:H180)," ")))))</f>
        <v xml:space="preserve"> </v>
      </c>
      <c r="I181" s="66" t="str">
        <f t="shared" si="4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110</v>
      </c>
      <c r="S181" s="12">
        <f t="shared" si="51"/>
        <v>-83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-83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7"/>
        <v>0</v>
      </c>
      <c r="B182" s="5">
        <f t="shared" si="48"/>
        <v>0</v>
      </c>
      <c r="C182" s="14">
        <f t="shared" si="63"/>
        <v>-84</v>
      </c>
      <c r="F182" s="253">
        <f>VLOOKUP(C182,Blad1!$A:$K,11,0)</f>
        <v>110</v>
      </c>
      <c r="G182" s="65" t="str">
        <f t="shared" si="68"/>
        <v/>
      </c>
      <c r="H182" s="4" t="str">
        <f>IF(G182="I",$K182,IF(G182="II",$K182-SUM(H$8:H181),IF(G182="III",$K182-SUM(H$8:H181),IF(G182="IV",$K182-SUM(H$8:H181),IF(G182="V",1-SUM(H$8:H181)," ")))))</f>
        <v xml:space="preserve"> </v>
      </c>
      <c r="I182" s="66" t="str">
        <f t="shared" si="4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110</v>
      </c>
      <c r="S182" s="12">
        <f t="shared" si="51"/>
        <v>-84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-84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7"/>
        <v>0</v>
      </c>
      <c r="B183" s="5">
        <f t="shared" si="48"/>
        <v>0</v>
      </c>
      <c r="C183" s="14">
        <f t="shared" si="63"/>
        <v>-85</v>
      </c>
      <c r="F183" s="253">
        <f>VLOOKUP(C183,Blad1!$A:$K,11,0)</f>
        <v>110</v>
      </c>
      <c r="G183" s="65" t="str">
        <f t="shared" si="68"/>
        <v/>
      </c>
      <c r="H183" s="4" t="str">
        <f>IF(G183="I",$K183,IF(G183="II",$K183-SUM(H$8:H182),IF(G183="III",$K183-SUM(H$8:H182),IF(G183="IV",$K183-SUM(H$8:H182),IF(G183="V",1-SUM(H$8:H182)," ")))))</f>
        <v xml:space="preserve"> </v>
      </c>
      <c r="I183" s="66" t="str">
        <f t="shared" si="4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110</v>
      </c>
      <c r="S183" s="12">
        <f t="shared" si="51"/>
        <v>-85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-85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7"/>
        <v>0</v>
      </c>
      <c r="B184" s="5">
        <f t="shared" si="48"/>
        <v>0</v>
      </c>
      <c r="C184" s="14">
        <f t="shared" si="63"/>
        <v>-86</v>
      </c>
      <c r="F184" s="253">
        <f>VLOOKUP(C184,Blad1!$A:$K,11,0)</f>
        <v>110</v>
      </c>
      <c r="G184" s="65" t="str">
        <f t="shared" si="68"/>
        <v/>
      </c>
      <c r="H184" s="4" t="str">
        <f>IF(G184="I",$K184,IF(G184="II",$K184-SUM(H$8:H183),IF(G184="III",$K184-SUM(H$8:H183),IF(G184="IV",$K184-SUM(H$8:H183),IF(G184="V",1-SUM(H$8:H183)," ")))))</f>
        <v xml:space="preserve"> </v>
      </c>
      <c r="I184" s="66" t="str">
        <f t="shared" si="4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110</v>
      </c>
      <c r="S184" s="12">
        <f t="shared" si="51"/>
        <v>-86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-86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7"/>
        <v>0</v>
      </c>
      <c r="B185" s="5">
        <f t="shared" si="48"/>
        <v>0</v>
      </c>
      <c r="C185" s="14">
        <f t="shared" si="63"/>
        <v>-87</v>
      </c>
      <c r="F185" s="253" t="e">
        <f>VLOOKUP(C185,Blad1!$A:$K,11,0)</f>
        <v>#N/A</v>
      </c>
      <c r="G185" s="65" t="str">
        <f t="shared" si="68"/>
        <v/>
      </c>
      <c r="H185" s="4" t="str">
        <f>IF(G185="I",$K185,IF(G185="II",$K185-SUM(H$8:H184),IF(G185="III",$K185-SUM(H$8:H184),IF(G185="IV",$K185-SUM(H$8:H184),IF(G185="V",1-SUM(H$8:H184)," ")))))</f>
        <v xml:space="preserve"> </v>
      </c>
      <c r="I185" s="66" t="str">
        <f t="shared" si="4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t="e">
        <f t="shared" si="65"/>
        <v>#N/A</v>
      </c>
      <c r="S185" s="12">
        <f t="shared" si="51"/>
        <v>-87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-87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7"/>
        <v>0</v>
      </c>
      <c r="B186" s="5">
        <f t="shared" si="48"/>
        <v>0</v>
      </c>
      <c r="C186" s="14">
        <f t="shared" si="63"/>
        <v>-88</v>
      </c>
      <c r="F186" s="253" t="e">
        <f>VLOOKUP(C186,Blad1!$A:$K,11,0)</f>
        <v>#N/A</v>
      </c>
      <c r="G186" s="65" t="str">
        <f t="shared" si="68"/>
        <v/>
      </c>
      <c r="H186" s="4" t="str">
        <f>IF(G186="I",$K186,IF(G186="II",$K186-SUM(H$8:H185),IF(G186="III",$K186-SUM(H$8:H185),IF(G186="IV",$K186-SUM(H$8:H185),IF(G186="V",1-SUM(H$8:H185)," ")))))</f>
        <v xml:space="preserve"> </v>
      </c>
      <c r="I186" s="66" t="str">
        <f t="shared" si="4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t="e">
        <f t="shared" si="65"/>
        <v>#N/A</v>
      </c>
      <c r="S186" s="12">
        <f t="shared" si="51"/>
        <v>-88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-88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7"/>
        <v>0</v>
      </c>
      <c r="B187" s="5">
        <f t="shared" si="48"/>
        <v>0</v>
      </c>
      <c r="C187" s="14">
        <f t="shared" si="63"/>
        <v>-89</v>
      </c>
      <c r="F187" s="253" t="e">
        <f>VLOOKUP(C187,Blad1!$A:$K,11,0)</f>
        <v>#N/A</v>
      </c>
      <c r="G187" s="65" t="str">
        <f t="shared" si="68"/>
        <v/>
      </c>
      <c r="H187" s="4" t="str">
        <f>IF(G187="I",$K187,IF(G187="II",$K187-SUM(H$8:H186),IF(G187="III",$K187-SUM(H$8:H186),IF(G187="IV",$K187-SUM(H$8:H186),IF(G187="V",1-SUM(H$8:H186)," ")))))</f>
        <v xml:space="preserve"> </v>
      </c>
      <c r="I187" s="66" t="str">
        <f t="shared" si="4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t="e">
        <f t="shared" si="65"/>
        <v>#N/A</v>
      </c>
      <c r="S187" s="12">
        <f t="shared" si="51"/>
        <v>-89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-89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7"/>
        <v>0</v>
      </c>
      <c r="B188" s="5">
        <f t="shared" si="48"/>
        <v>0</v>
      </c>
      <c r="C188" s="14">
        <f t="shared" si="63"/>
        <v>-90</v>
      </c>
      <c r="F188" s="253" t="e">
        <f>VLOOKUP(C188,Blad1!$A:$K,11,0)</f>
        <v>#N/A</v>
      </c>
      <c r="G188" s="65" t="str">
        <f t="shared" si="68"/>
        <v/>
      </c>
      <c r="H188" s="4" t="str">
        <f>IF(G188="I",$K188,IF(G188="II",$K188-SUM(H$8:H187),IF(G188="III",$K188-SUM(H$8:H187),IF(G188="IV",$K188-SUM(H$8:H187),IF(G188="V",1-SUM(H$8:H187)," ")))))</f>
        <v xml:space="preserve"> </v>
      </c>
      <c r="I188" s="66" t="str">
        <f t="shared" si="4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t="e">
        <f t="shared" si="65"/>
        <v>#N/A</v>
      </c>
      <c r="S188" s="12">
        <f t="shared" si="51"/>
        <v>-90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-90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7"/>
        <v>0</v>
      </c>
      <c r="B189" s="5">
        <f t="shared" si="48"/>
        <v>0</v>
      </c>
      <c r="C189" s="14">
        <f t="shared" si="63"/>
        <v>-91</v>
      </c>
      <c r="F189" s="253" t="e">
        <f>VLOOKUP(C189,Blad1!$A:$K,11,0)</f>
        <v>#N/A</v>
      </c>
      <c r="G189" s="65" t="str">
        <f t="shared" si="68"/>
        <v/>
      </c>
      <c r="H189" s="4" t="str">
        <f>IF(G189="I",$K189,IF(G189="II",$K189-SUM(H$8:H188),IF(G189="III",$K189-SUM(H$8:H188),IF(G189="IV",$K189-SUM(H$8:H188),IF(G189="V",1-SUM(H$8:H188)," ")))))</f>
        <v xml:space="preserve"> </v>
      </c>
      <c r="I189" s="66" t="str">
        <f t="shared" si="4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t="e">
        <f t="shared" si="65"/>
        <v>#N/A</v>
      </c>
      <c r="S189" s="12">
        <f t="shared" si="51"/>
        <v>-91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-91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7"/>
        <v>0</v>
      </c>
      <c r="B190" s="5">
        <f t="shared" si="48"/>
        <v>0</v>
      </c>
      <c r="C190" s="14">
        <f t="shared" si="63"/>
        <v>-92</v>
      </c>
      <c r="F190" s="253" t="e">
        <f>VLOOKUP(C190,Blad1!$A:$K,11,0)</f>
        <v>#N/A</v>
      </c>
      <c r="G190" s="65" t="str">
        <f t="shared" si="68"/>
        <v/>
      </c>
      <c r="H190" s="4" t="str">
        <f>IF(G190="I",$K190,IF(G190="II",$K190-SUM(H$8:H189),IF(G190="III",$K190-SUM(H$8:H189),IF(G190="IV",$K190-SUM(H$8:H189),IF(G190="V",1-SUM(H$8:H189)," ")))))</f>
        <v xml:space="preserve"> </v>
      </c>
      <c r="I190" s="66" t="str">
        <f t="shared" ref="I190:I201" si="69">IF(C190=45,"A",IF(C190=35,"B",IF(C190=25,"C",IF(C190=17,"D",IF(C190=0,"E","")))))</f>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t="e">
        <f t="shared" si="65"/>
        <v>#N/A</v>
      </c>
      <c r="S190" s="12">
        <f t="shared" si="51"/>
        <v>-92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-92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7"/>
        <v>0</v>
      </c>
      <c r="B191" s="5">
        <f t="shared" si="48"/>
        <v>0</v>
      </c>
      <c r="C191" s="14">
        <f t="shared" si="63"/>
        <v>-93</v>
      </c>
      <c r="F191" s="253" t="e">
        <f>VLOOKUP(C191,Blad1!$A:$K,11,0)</f>
        <v>#N/A</v>
      </c>
      <c r="G191" s="65" t="str">
        <f t="shared" si="68"/>
        <v/>
      </c>
      <c r="H191" s="4" t="str">
        <f>IF(G191="I",$K191,IF(G191="II",$K191-SUM(H$8:H190),IF(G191="III",$K191-SUM(H$8:H190),IF(G191="IV",$K191-SUM(H$8:H190),IF(G191="V",1-SUM(H$8:H190)," ")))))</f>
        <v xml:space="preserve"> </v>
      </c>
      <c r="I191" s="66" t="str">
        <f t="shared" si="69"/>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t="e">
        <f t="shared" si="65"/>
        <v>#N/A</v>
      </c>
      <c r="S191" s="12">
        <f t="shared" si="51"/>
        <v>-93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-93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7"/>
        <v>0</v>
      </c>
      <c r="B192" s="5">
        <f t="shared" si="48"/>
        <v>0</v>
      </c>
      <c r="C192" s="14">
        <f t="shared" si="63"/>
        <v>-94</v>
      </c>
      <c r="F192" s="253" t="e">
        <f>VLOOKUP(C192,Blad1!$A:$K,11,0)</f>
        <v>#N/A</v>
      </c>
      <c r="G192" s="65" t="str">
        <f t="shared" si="68"/>
        <v/>
      </c>
      <c r="H192" s="4" t="str">
        <f>IF(G192="I",$K192,IF(G192="II",$K192-SUM(H$8:H191),IF(G192="III",$K192-SUM(H$8:H191),IF(G192="IV",$K192-SUM(H$8:H191),IF(G192="V",1-SUM(H$8:H191)," ")))))</f>
        <v xml:space="preserve"> </v>
      </c>
      <c r="I192" s="66" t="str">
        <f t="shared" si="69"/>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t="e">
        <f t="shared" si="65"/>
        <v>#N/A</v>
      </c>
      <c r="S192" s="12">
        <f t="shared" si="51"/>
        <v>-94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-94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7"/>
        <v>0</v>
      </c>
      <c r="B193" s="5">
        <f t="shared" si="48"/>
        <v>0</v>
      </c>
      <c r="C193" s="14">
        <f t="shared" si="63"/>
        <v>-95</v>
      </c>
      <c r="F193" s="253" t="e">
        <f>VLOOKUP(C193,Blad1!$A:$K,11,0)</f>
        <v>#N/A</v>
      </c>
      <c r="G193" s="65" t="str">
        <f t="shared" si="68"/>
        <v/>
      </c>
      <c r="H193" s="4" t="str">
        <f>IF(G193="I",$K193,IF(G193="II",$K193-SUM(H$8:H192),IF(G193="III",$K193-SUM(H$8:H192),IF(G193="IV",$K193-SUM(H$8:H192),IF(G193="V",1-SUM(H$8:H192)," ")))))</f>
        <v xml:space="preserve"> </v>
      </c>
      <c r="I193" s="66" t="str">
        <f t="shared" si="69"/>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t="e">
        <f t="shared" si="65"/>
        <v>#N/A</v>
      </c>
      <c r="S193" s="12">
        <f t="shared" si="51"/>
        <v>-95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-95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7"/>
        <v>0</v>
      </c>
      <c r="B194" s="5">
        <f t="shared" si="48"/>
        <v>0</v>
      </c>
      <c r="C194" s="14">
        <f t="shared" si="63"/>
        <v>-96</v>
      </c>
      <c r="F194" s="253" t="e">
        <f>VLOOKUP(C194,Blad1!$A:$K,11,0)</f>
        <v>#N/A</v>
      </c>
      <c r="G194" s="65" t="str">
        <f t="shared" si="68"/>
        <v/>
      </c>
      <c r="H194" s="4" t="str">
        <f>IF(G194="I",$K194,IF(G194="II",$K194-SUM(H$8:H193),IF(G194="III",$K194-SUM(H$8:H193),IF(G194="IV",$K194-SUM(H$8:H193),IF(G194="V",1-SUM(H$8:H193)," ")))))</f>
        <v xml:space="preserve"> </v>
      </c>
      <c r="I194" s="66" t="str">
        <f t="shared" si="69"/>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t="e">
        <f t="shared" si="65"/>
        <v>#N/A</v>
      </c>
      <c r="S194" s="12">
        <f t="shared" si="51"/>
        <v>-96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-96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7"/>
        <v>0</v>
      </c>
      <c r="B195" s="5">
        <f t="shared" si="48"/>
        <v>0</v>
      </c>
      <c r="C195" s="14">
        <f t="shared" si="63"/>
        <v>-97</v>
      </c>
      <c r="F195" s="253" t="e">
        <f>VLOOKUP(C195,Blad1!$A:$K,11,0)</f>
        <v>#N/A</v>
      </c>
      <c r="G195" s="65" t="str">
        <f t="shared" si="68"/>
        <v/>
      </c>
      <c r="H195" s="4" t="str">
        <f>IF(G195="I",$K195,IF(G195="II",$K195-SUM(H$8:H194),IF(G195="III",$K195-SUM(H$8:H194),IF(G195="IV",$K195-SUM(H$8:H194),IF(G195="V",1-SUM(H$8:H194)," ")))))</f>
        <v xml:space="preserve"> </v>
      </c>
      <c r="I195" s="66" t="str">
        <f t="shared" si="69"/>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t="e">
        <f t="shared" si="65"/>
        <v>#N/A</v>
      </c>
      <c r="S195" s="12">
        <f t="shared" si="51"/>
        <v>-97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-97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7"/>
        <v>0</v>
      </c>
      <c r="B196" s="5">
        <f t="shared" si="48"/>
        <v>0</v>
      </c>
      <c r="C196" s="14">
        <f t="shared" si="63"/>
        <v>-98</v>
      </c>
      <c r="F196" s="253" t="e">
        <f>VLOOKUP(C196,Blad1!$A:$K,11,0)</f>
        <v>#N/A</v>
      </c>
      <c r="G196" s="65" t="str">
        <f t="shared" si="68"/>
        <v/>
      </c>
      <c r="H196" s="4" t="str">
        <f>IF(G196="I",$K196,IF(G196="II",$K196-SUM(H$8:H195),IF(G196="III",$K196-SUM(H$8:H195),IF(G196="IV",$K196-SUM(H$8:H195),IF(G196="V",1-SUM(H$8:H195)," ")))))</f>
        <v xml:space="preserve"> </v>
      </c>
      <c r="I196" s="66" t="str">
        <f t="shared" si="69"/>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t="e">
        <f t="shared" si="65"/>
        <v>#N/A</v>
      </c>
      <c r="S196" s="12">
        <f t="shared" si="51"/>
        <v>-98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-98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7"/>
        <v>0</v>
      </c>
      <c r="B197" s="5">
        <f t="shared" si="48"/>
        <v>0</v>
      </c>
      <c r="C197" s="14">
        <f t="shared" si="63"/>
        <v>-99</v>
      </c>
      <c r="F197" s="253" t="e">
        <f>VLOOKUP(C197,Blad1!$A:$K,11,0)</f>
        <v>#N/A</v>
      </c>
      <c r="G197" s="65" t="str">
        <f t="shared" si="68"/>
        <v/>
      </c>
      <c r="H197" s="4" t="str">
        <f>IF(G197="I",$K197,IF(G197="II",$K197-SUM(H$8:H196),IF(G197="III",$K197-SUM(H$8:H196),IF(G197="IV",$K197-SUM(H$8:H196),IF(G197="V",1-SUM(H$8:H196)," ")))))</f>
        <v xml:space="preserve"> </v>
      </c>
      <c r="I197" s="66" t="str">
        <f t="shared" si="69"/>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t="e">
        <f t="shared" si="65"/>
        <v>#N/A</v>
      </c>
      <c r="S197" s="12">
        <f t="shared" si="51"/>
        <v>-99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-99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7"/>
        <v>0</v>
      </c>
      <c r="B198" s="5">
        <f t="shared" si="48"/>
        <v>0</v>
      </c>
      <c r="C198" s="14">
        <f t="shared" si="63"/>
        <v>-100</v>
      </c>
      <c r="F198" s="253" t="e">
        <f>VLOOKUP(C198,Blad1!$A:$K,11,0)</f>
        <v>#N/A</v>
      </c>
      <c r="G198" s="65" t="str">
        <f t="shared" si="68"/>
        <v/>
      </c>
      <c r="H198" s="4" t="str">
        <f>IF(G198="I",$K198,IF(G198="II",$K198-SUM(H$8:H197),IF(G198="III",$K198-SUM(H$8:H197),IF(G198="IV",$K198-SUM(H$8:H197),IF(G198="V",1-SUM(H$8:H197)," ")))))</f>
        <v xml:space="preserve"> </v>
      </c>
      <c r="I198" s="66" t="str">
        <f t="shared" si="69"/>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t="e">
        <f t="shared" si="65"/>
        <v>#N/A</v>
      </c>
      <c r="S198" s="12">
        <f t="shared" si="51"/>
        <v>-100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-100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7"/>
        <v>0</v>
      </c>
      <c r="B199" s="5">
        <f t="shared" si="48"/>
        <v>0</v>
      </c>
      <c r="C199" s="14">
        <f t="shared" si="63"/>
        <v>-101</v>
      </c>
      <c r="F199" s="253" t="e">
        <f>VLOOKUP(C199,Blad1!$A:$K,11,0)</f>
        <v>#N/A</v>
      </c>
      <c r="G199" s="65" t="str">
        <f t="shared" si="68"/>
        <v/>
      </c>
      <c r="H199" s="4" t="str">
        <f>IF(G199="I",$K199,IF(G199="II",$K199-SUM(H$8:H198),IF(G199="III",$K199-SUM(H$8:H198),IF(G199="IV",$K199-SUM(H$8:H198),IF(G199="V",1-SUM(H$8:H198)," ")))))</f>
        <v xml:space="preserve"> </v>
      </c>
      <c r="I199" s="66" t="str">
        <f t="shared" si="69"/>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t="e">
        <f t="shared" si="65"/>
        <v>#N/A</v>
      </c>
      <c r="S199" s="12">
        <f t="shared" si="51"/>
        <v>-101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-101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70">IF(I200="A",25,IF(I200="B",25,IF(I200="C",25,IF(I200="D",15,IF(I200="E",10,0)))))</f>
        <v>0</v>
      </c>
      <c r="B200" s="5">
        <f t="shared" ref="B200:B250" si="71">IF(G200="I",20,IF(G200="II",20,IF(G200="III",20,IF(G200="IV",20,IF(G200="V",20,0)))))</f>
        <v>0</v>
      </c>
      <c r="C200" s="14">
        <f t="shared" si="63"/>
        <v>-102</v>
      </c>
      <c r="F200" s="253" t="e">
        <f>VLOOKUP(C200,Blad1!$A:$K,11,0)</f>
        <v>#N/A</v>
      </c>
      <c r="G200" s="65" t="str">
        <f t="shared" si="68"/>
        <v/>
      </c>
      <c r="H200" s="4" t="str">
        <f>IF(G200="I",$K200,IF(G200="II",$K200-SUM(H$8:H199),IF(G200="III",$K200-SUM(H$8:H199),IF(G200="IV",$K200-SUM(H$8:H199),IF(G200="V",1-SUM(H$8:H199)," ")))))</f>
        <v xml:space="preserve"> </v>
      </c>
      <c r="I200" s="66" t="str">
        <f t="shared" si="69"/>
        <v/>
      </c>
      <c r="J200" s="43" t="str">
        <f>IF(I200="A",$K200,IF(I200="B",$K200-SUM(J$8:J199),IF(I200="C",$K200-SUM(J$8:J199),IF(I200="D",$K200-SUM(J$8:J199),IF(I200="E",1-SUM(J$8:J199)," ")))))</f>
        <v xml:space="preserve"> </v>
      </c>
      <c r="K200" s="1">
        <f>IF(C$4=0,0,(SUM(D$8:D200)/C$4))</f>
        <v>0</v>
      </c>
      <c r="L200" s="9" t="str">
        <f t="shared" ref="L200:L242" si="72">IF(U200=2,"Plus",IF(W200=2,"Basis",IF(X200=2,"Breedte"," ")))</f>
        <v xml:space="preserve"> </v>
      </c>
      <c r="M200" s="2" t="str">
        <f>IF(U200=2,K200,IF(W200=2,K200-SUM(M$8:M199),IF(X200=2,K200-SUM(M$8:M199),IF(X199=2,1-SUM(M$8:M199)," "))))</f>
        <v xml:space="preserve"> </v>
      </c>
      <c r="N200" s="1" t="str">
        <f t="shared" ref="N200:N208" si="73">IF(OR(O200="Plus",O200="Basis",O200="Breedte"),K200," ")</f>
        <v xml:space="preserve"> </v>
      </c>
      <c r="P200" s="3" t="str">
        <f>IF(O200="Plus",$K200,IF(O200="Basis",$K200-SUM(P$8:P199),IF(O200="Breedte",$K200-SUM(P$8:P199),IF(O199="Breedte",1-SUM(P$8:P199)," "))))</f>
        <v xml:space="preserve"> </v>
      </c>
      <c r="Q200" s="57" t="str">
        <f t="shared" si="66"/>
        <v/>
      </c>
      <c r="R200" s="93" t="e">
        <f t="shared" si="65"/>
        <v>#N/A</v>
      </c>
      <c r="S200" s="12">
        <f t="shared" ref="S200:S208" si="74">C200</f>
        <v>-102</v>
      </c>
      <c r="T200" s="18">
        <f t="shared" ref="T200:T208" si="75">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6">IF(D200=0,1,ABS(K200-0.2))</f>
        <v>1</v>
      </c>
      <c r="Z200" s="12">
        <f t="shared" ref="Z200:Z208" si="77">IF(D200=0,1,ABS(K200-0.5))</f>
        <v>1</v>
      </c>
      <c r="AA200" s="12">
        <f t="shared" ref="AA200:AA208" si="78">IF(D200=0,1,ABS(K200-0.8))</f>
        <v>1</v>
      </c>
      <c r="AB200" s="12">
        <f t="shared" ref="AB200:AB208" si="79">IF(D200=0,1,ABS(K200-1))</f>
        <v>1</v>
      </c>
      <c r="AD200" s="12">
        <f t="shared" ref="AD200:AD208" si="80">S200</f>
        <v>-102</v>
      </c>
      <c r="AE200" s="18">
        <f t="shared" ref="AE200:AE215" si="81">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2">IF(AE200=0,1,ABS(AH200-0.25))</f>
        <v>1</v>
      </c>
      <c r="AK200" s="12">
        <f t="shared" ref="AK200:AK208" si="83">IF(T200=0,1,ABS(W200-0.5))</f>
        <v>1</v>
      </c>
      <c r="AL200" s="12">
        <f t="shared" ref="AL200:AL208" si="84">IF(T200=0,1,ABS(W200-0.75))</f>
        <v>1</v>
      </c>
      <c r="AM200" s="12">
        <f t="shared" ref="AM200:AM208" si="85">IF(T200=0,1,ABS(W200-0.9))</f>
        <v>1</v>
      </c>
    </row>
    <row r="201" spans="1:39" ht="12" customHeight="1" x14ac:dyDescent="0.15">
      <c r="A201" s="5">
        <f t="shared" si="70"/>
        <v>0</v>
      </c>
      <c r="B201" s="5">
        <f t="shared" si="71"/>
        <v>0</v>
      </c>
      <c r="C201" s="14">
        <f t="shared" ref="C201:C237" si="86">C200-1</f>
        <v>-103</v>
      </c>
      <c r="F201" s="253" t="e">
        <f>VLOOKUP(C201,Blad1!$A:$K,11,0)</f>
        <v>#N/A</v>
      </c>
      <c r="H201" s="4" t="str">
        <f>IF(G201="I",$K201,IF(G201="II",$K201-SUM(H$8:H200),IF(G201="III",$K201-SUM(H$8:H200),IF(G201="IV",$K201-SUM(H$8:H200),IF(G201="V",1-SUM(H$8:H200)," ")))))</f>
        <v xml:space="preserve"> </v>
      </c>
      <c r="I201" s="66" t="str">
        <f t="shared" si="69"/>
        <v/>
      </c>
      <c r="J201" s="43" t="str">
        <f>IF(I201="A",$K201,IF(I201="B",$K201-SUM(J$8:J200),IF(I201="C",$K201-SUM(J$8:J200),IF(I201="D",$K201-SUM(J$8:J200),IF(I201="E",1-SUM(J$8:J200)," ")))))</f>
        <v xml:space="preserve"> </v>
      </c>
      <c r="K201" s="1">
        <f>IF(C$4=0,0,(SUM(D$8:D201)/C$4))</f>
        <v>0</v>
      </c>
      <c r="L201" s="9" t="str">
        <f t="shared" si="72"/>
        <v xml:space="preserve"> </v>
      </c>
      <c r="M201" s="2" t="str">
        <f>IF(U201=2,K201,IF(W201=2,K201-SUM(M$8:M200),IF(X201=2,K201-SUM(M$8:M200),IF(X200=2,1-SUM(M$8:M200)," "))))</f>
        <v xml:space="preserve"> </v>
      </c>
      <c r="N201" s="1" t="str">
        <f t="shared" si="73"/>
        <v xml:space="preserve"> </v>
      </c>
      <c r="P201" s="3" t="str">
        <f>IF(O201="Plus",$K201,IF(O201="Basis",$K201-SUM(P$8:P200),IF(O201="Breedte",$K201-SUM(P$8:P200),IF(O200="Breedte",1-SUM(P$8:P200)," "))))</f>
        <v xml:space="preserve"> </v>
      </c>
      <c r="Q201" s="57" t="str">
        <f t="shared" ref="Q201:Q264" si="87">IF(L200="plus",CONCATENATE(E201,", "),IF(L200="basis",IF(E201=0,"",CONCATENATE(E201,", ")),CONCATENATE(Q200,IF(E201=0,"",CONCATENATE(E201,", ")))))</f>
        <v/>
      </c>
      <c r="S201" s="12">
        <f t="shared" si="74"/>
        <v>-103</v>
      </c>
      <c r="T201" s="18">
        <f t="shared" si="75"/>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6"/>
        <v>1</v>
      </c>
      <c r="Z201" s="12">
        <f t="shared" si="77"/>
        <v>1</v>
      </c>
      <c r="AA201" s="12">
        <f t="shared" si="78"/>
        <v>1</v>
      </c>
      <c r="AB201" s="12">
        <f t="shared" si="79"/>
        <v>1</v>
      </c>
      <c r="AD201" s="12">
        <f t="shared" si="80"/>
        <v>-103</v>
      </c>
      <c r="AE201" s="18">
        <f t="shared" si="81"/>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2"/>
        <v>1</v>
      </c>
      <c r="AK201" s="12">
        <f t="shared" si="83"/>
        <v>1</v>
      </c>
      <c r="AL201" s="12">
        <f t="shared" si="84"/>
        <v>1</v>
      </c>
      <c r="AM201" s="12">
        <f t="shared" si="85"/>
        <v>1</v>
      </c>
    </row>
    <row r="202" spans="1:39" ht="12" customHeight="1" x14ac:dyDescent="0.15">
      <c r="A202" s="5">
        <f t="shared" si="70"/>
        <v>0</v>
      </c>
      <c r="B202" s="5">
        <f t="shared" si="71"/>
        <v>0</v>
      </c>
      <c r="C202" s="14">
        <f t="shared" si="86"/>
        <v>-104</v>
      </c>
      <c r="F202" s="253" t="e">
        <f>VLOOKUP(C202,Blad1!$A:$K,11,0)</f>
        <v>#N/A</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87"/>
        <v/>
      </c>
      <c r="S202" s="12">
        <f t="shared" si="74"/>
        <v>-104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si="80"/>
        <v>-104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si="83"/>
        <v>1</v>
      </c>
      <c r="AL202" s="12">
        <f t="shared" si="84"/>
        <v>1</v>
      </c>
      <c r="AM202" s="12">
        <f t="shared" si="85"/>
        <v>1</v>
      </c>
    </row>
    <row r="203" spans="1:39" ht="12" customHeight="1" x14ac:dyDescent="0.15">
      <c r="A203" s="5">
        <f t="shared" si="70"/>
        <v>0</v>
      </c>
      <c r="B203" s="5">
        <f t="shared" si="71"/>
        <v>0</v>
      </c>
      <c r="C203" s="14">
        <f t="shared" si="86"/>
        <v>-105</v>
      </c>
      <c r="F203" s="253" t="e">
        <f>VLOOKUP(C203,Blad1!$A:$K,11,0)</f>
        <v>#N/A</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87"/>
        <v/>
      </c>
      <c r="S203" s="12">
        <f t="shared" si="74"/>
        <v>-105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0"/>
        <v>-105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3"/>
        <v>1</v>
      </c>
      <c r="AL203" s="12">
        <f t="shared" si="84"/>
        <v>1</v>
      </c>
      <c r="AM203" s="12">
        <f t="shared" si="85"/>
        <v>1</v>
      </c>
    </row>
    <row r="204" spans="1:39" ht="12" customHeight="1" x14ac:dyDescent="0.15">
      <c r="A204" s="5">
        <f t="shared" si="70"/>
        <v>0</v>
      </c>
      <c r="B204" s="5">
        <f t="shared" si="71"/>
        <v>0</v>
      </c>
      <c r="C204" s="14">
        <f t="shared" si="86"/>
        <v>-106</v>
      </c>
      <c r="F204" s="253" t="e">
        <f>VLOOKUP(C204,Blad1!$A:$K,11,0)</f>
        <v>#N/A</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87"/>
        <v/>
      </c>
      <c r="S204" s="12">
        <f t="shared" si="74"/>
        <v>-106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0"/>
        <v>-106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3"/>
        <v>1</v>
      </c>
      <c r="AL204" s="12">
        <f t="shared" si="84"/>
        <v>1</v>
      </c>
      <c r="AM204" s="12">
        <f t="shared" si="85"/>
        <v>1</v>
      </c>
    </row>
    <row r="205" spans="1:39" ht="12" customHeight="1" x14ac:dyDescent="0.15">
      <c r="A205" s="5">
        <f t="shared" si="70"/>
        <v>0</v>
      </c>
      <c r="B205" s="5">
        <f t="shared" si="71"/>
        <v>0</v>
      </c>
      <c r="C205" s="14">
        <f t="shared" si="86"/>
        <v>-107</v>
      </c>
      <c r="F205" s="253" t="e">
        <f>VLOOKUP(C205,Blad1!$A:$K,11,0)</f>
        <v>#N/A</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7"/>
        <v/>
      </c>
      <c r="S205" s="12">
        <f t="shared" si="74"/>
        <v>-107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0"/>
        <v>-107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3"/>
        <v>1</v>
      </c>
      <c r="AL205" s="12">
        <f t="shared" si="84"/>
        <v>1</v>
      </c>
      <c r="AM205" s="12">
        <f t="shared" si="85"/>
        <v>1</v>
      </c>
    </row>
    <row r="206" spans="1:39" ht="12" customHeight="1" x14ac:dyDescent="0.15">
      <c r="A206" s="5">
        <f t="shared" si="70"/>
        <v>0</v>
      </c>
      <c r="B206" s="5">
        <f t="shared" si="71"/>
        <v>0</v>
      </c>
      <c r="C206" s="14">
        <f t="shared" si="86"/>
        <v>-108</v>
      </c>
      <c r="F206" s="253" t="e">
        <f>VLOOKUP(C206,Blad1!$A:$K,11,0)</f>
        <v>#N/A</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7"/>
        <v/>
      </c>
      <c r="S206" s="12">
        <f t="shared" si="74"/>
        <v>-108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0"/>
        <v>-108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3"/>
        <v>1</v>
      </c>
      <c r="AL206" s="12">
        <f t="shared" si="84"/>
        <v>1</v>
      </c>
      <c r="AM206" s="12">
        <f t="shared" si="85"/>
        <v>1</v>
      </c>
    </row>
    <row r="207" spans="1:39" ht="12" customHeight="1" x14ac:dyDescent="0.15">
      <c r="A207" s="5">
        <f t="shared" si="70"/>
        <v>0</v>
      </c>
      <c r="B207" s="5">
        <f t="shared" si="71"/>
        <v>0</v>
      </c>
      <c r="C207" s="14">
        <f t="shared" si="86"/>
        <v>-109</v>
      </c>
      <c r="F207" s="253" t="e">
        <f>VLOOKUP(C207,Blad1!$A:$K,11,0)</f>
        <v>#N/A</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7"/>
        <v/>
      </c>
      <c r="S207" s="12">
        <f t="shared" si="74"/>
        <v>-109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0"/>
        <v>-109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3"/>
        <v>1</v>
      </c>
      <c r="AL207" s="12">
        <f t="shared" si="84"/>
        <v>1</v>
      </c>
      <c r="AM207" s="12">
        <f t="shared" si="85"/>
        <v>1</v>
      </c>
    </row>
    <row r="208" spans="1:39" ht="12" customHeight="1" x14ac:dyDescent="0.15">
      <c r="A208" s="5">
        <f t="shared" si="70"/>
        <v>0</v>
      </c>
      <c r="B208" s="5">
        <f t="shared" si="71"/>
        <v>0</v>
      </c>
      <c r="C208" s="14">
        <f t="shared" si="86"/>
        <v>-110</v>
      </c>
      <c r="F208" s="253" t="e">
        <f>VLOOKUP(C208,Blad1!$A:$K,11,0)</f>
        <v>#N/A</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7"/>
        <v/>
      </c>
      <c r="S208" s="12">
        <f t="shared" si="74"/>
        <v>-110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0"/>
        <v>-110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3"/>
        <v>1</v>
      </c>
      <c r="AL208" s="12">
        <f t="shared" si="84"/>
        <v>1</v>
      </c>
      <c r="AM208" s="12">
        <f t="shared" si="85"/>
        <v>1</v>
      </c>
    </row>
    <row r="209" spans="1:36" ht="12" customHeight="1" x14ac:dyDescent="0.15">
      <c r="A209" s="5">
        <f t="shared" si="70"/>
        <v>0</v>
      </c>
      <c r="B209" s="5">
        <f t="shared" si="71"/>
        <v>0</v>
      </c>
      <c r="C209" s="14">
        <f t="shared" si="86"/>
        <v>-111</v>
      </c>
      <c r="F209" s="253" t="e">
        <f>VLOOKUP(C209,Blad1!$A:$K,11,0)</f>
        <v>#N/A</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87"/>
        <v/>
      </c>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70"/>
        <v>0</v>
      </c>
      <c r="B210" s="5">
        <f t="shared" si="71"/>
        <v>0</v>
      </c>
      <c r="C210" s="14">
        <f t="shared" si="86"/>
        <v>-112</v>
      </c>
      <c r="F210" s="253" t="e">
        <f>VLOOKUP(C210,Blad1!$A:$K,11,0)</f>
        <v>#N/A</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7"/>
        <v/>
      </c>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70"/>
        <v>0</v>
      </c>
      <c r="B211" s="5">
        <f t="shared" si="71"/>
        <v>0</v>
      </c>
      <c r="C211" s="14">
        <f t="shared" si="86"/>
        <v>-113</v>
      </c>
      <c r="F211" s="253" t="e">
        <f>VLOOKUP(C211,Blad1!$A:$K,11,0)</f>
        <v>#N/A</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7"/>
        <v/>
      </c>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70"/>
        <v>0</v>
      </c>
      <c r="B212" s="5">
        <f t="shared" si="71"/>
        <v>0</v>
      </c>
      <c r="C212" s="14">
        <f t="shared" si="86"/>
        <v>-114</v>
      </c>
      <c r="F212" s="253" t="e">
        <f>VLOOKUP(C212,Blad1!$A:$K,11,0)</f>
        <v>#N/A</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7"/>
        <v/>
      </c>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70"/>
        <v>0</v>
      </c>
      <c r="B213" s="5">
        <f t="shared" si="71"/>
        <v>0</v>
      </c>
      <c r="C213" s="14">
        <f t="shared" si="86"/>
        <v>-115</v>
      </c>
      <c r="F213" s="253" t="e">
        <f>VLOOKUP(C213,Blad1!$A:$K,11,0)</f>
        <v>#N/A</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7"/>
        <v/>
      </c>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70"/>
        <v>0</v>
      </c>
      <c r="B214" s="5">
        <f t="shared" si="71"/>
        <v>0</v>
      </c>
      <c r="C214" s="14">
        <f t="shared" si="86"/>
        <v>-116</v>
      </c>
      <c r="F214" s="253" t="e">
        <f>VLOOKUP(C214,Blad1!$A:$K,11,0)</f>
        <v>#N/A</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7"/>
        <v/>
      </c>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70"/>
        <v>0</v>
      </c>
      <c r="B215" s="5">
        <f t="shared" si="71"/>
        <v>0</v>
      </c>
      <c r="C215" s="14">
        <f t="shared" si="86"/>
        <v>-117</v>
      </c>
      <c r="F215" s="253" t="e">
        <f>VLOOKUP(C215,Blad1!$A:$K,11,0)</f>
        <v>#N/A</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7"/>
        <v/>
      </c>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70"/>
        <v>0</v>
      </c>
      <c r="B216" s="5">
        <f t="shared" si="71"/>
        <v>0</v>
      </c>
      <c r="C216" s="14">
        <f t="shared" si="86"/>
        <v>-118</v>
      </c>
      <c r="F216" s="253" t="e">
        <f>VLOOKUP(C216,Blad1!$A:$K,11,0)</f>
        <v>#N/A</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70"/>
        <v>0</v>
      </c>
      <c r="B217" s="5">
        <f t="shared" si="71"/>
        <v>0</v>
      </c>
      <c r="C217" s="14">
        <f t="shared" si="86"/>
        <v>-119</v>
      </c>
      <c r="F217" s="253" t="e">
        <f>VLOOKUP(C217,Blad1!$A:$K,11,0)</f>
        <v>#N/A</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70"/>
        <v>0</v>
      </c>
      <c r="B218" s="5">
        <f t="shared" si="71"/>
        <v>0</v>
      </c>
      <c r="C218" s="14">
        <f t="shared" si="86"/>
        <v>-120</v>
      </c>
      <c r="F218" s="253" t="e">
        <f>VLOOKUP(C218,Blad1!$A:$K,11,0)</f>
        <v>#N/A</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70"/>
        <v>0</v>
      </c>
      <c r="B219" s="5">
        <f t="shared" si="71"/>
        <v>0</v>
      </c>
      <c r="C219" s="14">
        <f t="shared" si="86"/>
        <v>-121</v>
      </c>
      <c r="F219" s="253" t="e">
        <f>VLOOKUP(C219,Blad1!$A:$K,11,0)</f>
        <v>#N/A</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70"/>
        <v>0</v>
      </c>
      <c r="B220" s="5">
        <f t="shared" si="71"/>
        <v>0</v>
      </c>
      <c r="C220" s="14">
        <f t="shared" si="86"/>
        <v>-122</v>
      </c>
      <c r="F220" s="253" t="e">
        <f>VLOOKUP(C220,Blad1!$A:$K,11,0)</f>
        <v>#N/A</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70"/>
        <v>0</v>
      </c>
      <c r="B221" s="5">
        <f t="shared" si="71"/>
        <v>0</v>
      </c>
      <c r="C221" s="14">
        <f t="shared" si="86"/>
        <v>-123</v>
      </c>
      <c r="F221" s="253" t="e">
        <f>VLOOKUP(C221,Blad1!$A:$K,11,0)</f>
        <v>#N/A</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70"/>
        <v>0</v>
      </c>
      <c r="B222" s="5">
        <f t="shared" si="71"/>
        <v>0</v>
      </c>
      <c r="C222" s="14">
        <f t="shared" si="86"/>
        <v>-124</v>
      </c>
      <c r="F222" s="253" t="e">
        <f>VLOOKUP(C222,Blad1!$A:$K,11,0)</f>
        <v>#N/A</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70"/>
        <v>0</v>
      </c>
      <c r="B223" s="5">
        <f t="shared" si="71"/>
        <v>0</v>
      </c>
      <c r="C223" s="14">
        <f t="shared" si="86"/>
        <v>-125</v>
      </c>
      <c r="F223" s="253" t="e">
        <f>VLOOKUP(C223,Blad1!$A:$K,11,0)</f>
        <v>#N/A</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70"/>
        <v>0</v>
      </c>
      <c r="B224" s="5">
        <f t="shared" si="71"/>
        <v>0</v>
      </c>
      <c r="C224" s="14">
        <f t="shared" si="86"/>
        <v>-126</v>
      </c>
      <c r="F224" s="253" t="e">
        <f>VLOOKUP(C224,Blad1!$A:$K,11,0)</f>
        <v>#N/A</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70"/>
        <v>0</v>
      </c>
      <c r="B225" s="5">
        <f t="shared" si="71"/>
        <v>0</v>
      </c>
      <c r="C225" s="14">
        <f t="shared" si="86"/>
        <v>-127</v>
      </c>
      <c r="F225" s="253" t="e">
        <f>VLOOKUP(C225,Blad1!$A:$K,11,0)</f>
        <v>#N/A</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70"/>
        <v>0</v>
      </c>
      <c r="B226" s="5">
        <f t="shared" si="71"/>
        <v>0</v>
      </c>
      <c r="C226" s="14">
        <f t="shared" si="86"/>
        <v>-128</v>
      </c>
      <c r="F226" s="253" t="e">
        <f>VLOOKUP(C226,Blad1!$A:$K,11,0)</f>
        <v>#N/A</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70"/>
        <v>0</v>
      </c>
      <c r="B227" s="5">
        <f t="shared" si="71"/>
        <v>0</v>
      </c>
      <c r="C227" s="14">
        <f t="shared" si="86"/>
        <v>-129</v>
      </c>
      <c r="F227" s="253" t="e">
        <f>VLOOKUP(C227,Blad1!$A:$K,11,0)</f>
        <v>#N/A</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70"/>
        <v>0</v>
      </c>
      <c r="B228" s="5">
        <f t="shared" si="71"/>
        <v>0</v>
      </c>
      <c r="C228" s="14">
        <f t="shared" si="86"/>
        <v>-130</v>
      </c>
      <c r="F228" s="253" t="e">
        <f>VLOOKUP(C228,Blad1!$A:$K,11,0)</f>
        <v>#N/A</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70"/>
        <v>0</v>
      </c>
      <c r="B229" s="5">
        <f t="shared" si="71"/>
        <v>0</v>
      </c>
      <c r="C229" s="14">
        <f t="shared" si="86"/>
        <v>-131</v>
      </c>
      <c r="F229" s="253" t="e">
        <f>VLOOKUP(C229,Blad1!$A:$K,11,0)</f>
        <v>#N/A</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70"/>
        <v>0</v>
      </c>
      <c r="B230" s="5">
        <f t="shared" si="71"/>
        <v>0</v>
      </c>
      <c r="C230" s="14">
        <f t="shared" si="86"/>
        <v>-132</v>
      </c>
      <c r="F230" s="253" t="e">
        <f>VLOOKUP(C230,Blad1!$A:$K,11,0)</f>
        <v>#N/A</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70"/>
        <v>0</v>
      </c>
      <c r="B231" s="5">
        <f t="shared" si="71"/>
        <v>0</v>
      </c>
      <c r="C231" s="14">
        <f t="shared" si="86"/>
        <v>-133</v>
      </c>
      <c r="F231" s="253" t="e">
        <f>VLOOKUP(C231,Blad1!$A:$K,11,0)</f>
        <v>#N/A</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70"/>
        <v>0</v>
      </c>
      <c r="B232" s="5">
        <f t="shared" si="71"/>
        <v>0</v>
      </c>
      <c r="C232" s="14">
        <f t="shared" si="86"/>
        <v>-134</v>
      </c>
      <c r="F232" s="253" t="e">
        <f>VLOOKUP(C232,Blad1!$A:$K,11,0)</f>
        <v>#N/A</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70"/>
        <v>0</v>
      </c>
      <c r="B233" s="5">
        <f t="shared" si="71"/>
        <v>0</v>
      </c>
      <c r="C233" s="14">
        <f t="shared" si="86"/>
        <v>-135</v>
      </c>
      <c r="F233" s="253" t="e">
        <f>VLOOKUP(C233,Blad1!$A:$K,11,0)</f>
        <v>#N/A</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70"/>
        <v>0</v>
      </c>
      <c r="B234" s="5">
        <f t="shared" si="71"/>
        <v>0</v>
      </c>
      <c r="C234" s="14">
        <f t="shared" si="86"/>
        <v>-136</v>
      </c>
      <c r="F234" s="253" t="e">
        <f>VLOOKUP(C234,Blad1!$A:$K,11,0)</f>
        <v>#N/A</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70"/>
        <v>0</v>
      </c>
      <c r="B235" s="5">
        <f t="shared" si="71"/>
        <v>0</v>
      </c>
      <c r="C235" s="14">
        <f t="shared" si="86"/>
        <v>-137</v>
      </c>
      <c r="F235" s="253" t="e">
        <f>VLOOKUP(C235,Blad1!$A:$K,11,0)</f>
        <v>#N/A</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70"/>
        <v>0</v>
      </c>
      <c r="B236" s="5">
        <f t="shared" si="71"/>
        <v>0</v>
      </c>
      <c r="C236" s="14">
        <f t="shared" si="86"/>
        <v>-138</v>
      </c>
      <c r="F236" s="253" t="e">
        <f>VLOOKUP(C236,Blad1!$A:$K,11,0)</f>
        <v>#N/A</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70"/>
        <v>0</v>
      </c>
      <c r="B237" s="5">
        <f t="shared" si="71"/>
        <v>0</v>
      </c>
      <c r="C237" s="14">
        <f t="shared" si="86"/>
        <v>-139</v>
      </c>
      <c r="F237" s="253" t="e">
        <f>VLOOKUP(C237,Blad1!$A:$K,11,0)</f>
        <v>#N/A</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70"/>
        <v>0</v>
      </c>
      <c r="B238" s="5">
        <f t="shared" si="71"/>
        <v>0</v>
      </c>
      <c r="F238" s="253">
        <f>VLOOKUP(C238,Blad1!$A:$K,11,0)</f>
        <v>147</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7"/>
        <v/>
      </c>
    </row>
    <row r="239" spans="1:36" ht="12" customHeight="1" x14ac:dyDescent="0.15">
      <c r="A239" s="5">
        <f t="shared" si="70"/>
        <v>0</v>
      </c>
      <c r="B239" s="5">
        <f t="shared" si="71"/>
        <v>0</v>
      </c>
      <c r="F239" s="253">
        <f>VLOOKUP(C239,Blad1!$A:$K,11,0)</f>
        <v>147</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7"/>
        <v/>
      </c>
    </row>
    <row r="240" spans="1:36" ht="12" customHeight="1" x14ac:dyDescent="0.15">
      <c r="A240" s="5">
        <f t="shared" si="70"/>
        <v>0</v>
      </c>
      <c r="B240" s="5">
        <f t="shared" si="71"/>
        <v>0</v>
      </c>
      <c r="F240" s="253">
        <f>VLOOKUP(C240,Blad1!$A:$K,11,0)</f>
        <v>147</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7"/>
        <v/>
      </c>
    </row>
    <row r="241" spans="1:17" ht="12" customHeight="1" x14ac:dyDescent="0.15">
      <c r="A241" s="5">
        <f t="shared" si="70"/>
        <v>0</v>
      </c>
      <c r="B241" s="5">
        <f t="shared" si="71"/>
        <v>0</v>
      </c>
      <c r="F241" s="253">
        <f>VLOOKUP(C241,Blad1!$A:$K,11,0)</f>
        <v>147</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7"/>
        <v/>
      </c>
    </row>
    <row r="242" spans="1:17" ht="12" customHeight="1" x14ac:dyDescent="0.15">
      <c r="A242" s="5">
        <f t="shared" si="70"/>
        <v>0</v>
      </c>
      <c r="B242" s="5">
        <f t="shared" si="71"/>
        <v>0</v>
      </c>
      <c r="F242" s="253">
        <f>VLOOKUP(C242,Blad1!$A:$K,11,0)</f>
        <v>147</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7"/>
        <v/>
      </c>
    </row>
    <row r="243" spans="1:17" ht="12" customHeight="1" x14ac:dyDescent="0.15">
      <c r="A243" s="5">
        <f t="shared" si="70"/>
        <v>0</v>
      </c>
      <c r="B243" s="5">
        <f t="shared" si="71"/>
        <v>0</v>
      </c>
      <c r="F243" s="253">
        <f>VLOOKUP(C243,Blad1!$A:$K,11,0)</f>
        <v>147</v>
      </c>
      <c r="I243" s="54"/>
      <c r="P243" s="3" t="str">
        <f>IF(O243="Plus",$K243,IF(O243="Basis",$K243-SUM(P$8:P242),IF(O243="Breedte",$K243-SUM(P$8:P242),IF(O242="Breedte",1-SUM(P$8:P242)," "))))</f>
        <v xml:space="preserve"> </v>
      </c>
      <c r="Q243" s="57" t="str">
        <f t="shared" si="87"/>
        <v/>
      </c>
    </row>
    <row r="244" spans="1:17" ht="12" customHeight="1" x14ac:dyDescent="0.15">
      <c r="A244" s="5">
        <f t="shared" si="70"/>
        <v>0</v>
      </c>
      <c r="B244" s="5">
        <f t="shared" si="71"/>
        <v>0</v>
      </c>
      <c r="F244" s="253">
        <f>VLOOKUP(C244,Blad1!$A:$K,11,0)</f>
        <v>147</v>
      </c>
      <c r="I244" s="54"/>
      <c r="P244" s="3" t="str">
        <f>IF(O244="Plus",$K244,IF(O244="Basis",$K244-SUM(P$8:P243),IF(O244="Breedte",$K244-SUM(P$8:P243),IF(O243="Breedte",1-SUM(P$8:P243)," "))))</f>
        <v xml:space="preserve"> </v>
      </c>
      <c r="Q244" s="57" t="str">
        <f t="shared" si="87"/>
        <v/>
      </c>
    </row>
    <row r="245" spans="1:17" ht="12" customHeight="1" x14ac:dyDescent="0.15">
      <c r="A245" s="5">
        <f t="shared" si="70"/>
        <v>0</v>
      </c>
      <c r="B245" s="5">
        <f t="shared" si="71"/>
        <v>0</v>
      </c>
      <c r="F245" s="253">
        <f>VLOOKUP(C245,Blad1!$A:$K,11,0)</f>
        <v>147</v>
      </c>
      <c r="I245" s="54"/>
      <c r="P245" s="3" t="str">
        <f>IF(O245="Plus",$K245,IF(O245="Basis",$K245-SUM(P$8:P244),IF(O245="Breedte",$K245-SUM(P$8:P244),IF(O244="Breedte",1-SUM(P$8:P244)," "))))</f>
        <v xml:space="preserve"> </v>
      </c>
      <c r="Q245" s="57" t="str">
        <f t="shared" si="87"/>
        <v/>
      </c>
    </row>
    <row r="246" spans="1:17" ht="12" customHeight="1" x14ac:dyDescent="0.15">
      <c r="A246" s="5">
        <f t="shared" si="70"/>
        <v>0</v>
      </c>
      <c r="B246" s="5">
        <f t="shared" si="71"/>
        <v>0</v>
      </c>
      <c r="F246" s="253">
        <f>VLOOKUP(C246,Blad1!$A:$K,11,0)</f>
        <v>147</v>
      </c>
      <c r="I246" s="54"/>
      <c r="P246" s="3" t="str">
        <f>IF(O246="Plus",$K246,IF(O246="Basis",$K246-SUM(P$8:P245),IF(O246="Breedte",$K246-SUM(P$8:P245),IF(O245="Breedte",1-SUM(P$8:P245)," "))))</f>
        <v xml:space="preserve"> </v>
      </c>
      <c r="Q246" s="57" t="str">
        <f t="shared" si="87"/>
        <v/>
      </c>
    </row>
    <row r="247" spans="1:17" ht="12" customHeight="1" x14ac:dyDescent="0.15">
      <c r="A247" s="5">
        <f t="shared" si="70"/>
        <v>0</v>
      </c>
      <c r="B247" s="5">
        <f t="shared" si="71"/>
        <v>0</v>
      </c>
      <c r="F247" s="253">
        <f>VLOOKUP(C247,Blad1!$A:$K,11,0)</f>
        <v>147</v>
      </c>
      <c r="I247" s="54"/>
      <c r="P247" s="3" t="str">
        <f>IF(O247="Plus",$K247,IF(O247="Basis",$K247-SUM(P$8:P246),IF(O247="Breedte",$K247-SUM(P$8:P246),IF(O246="Breedte",1-SUM(P$8:P246)," "))))</f>
        <v xml:space="preserve"> </v>
      </c>
      <c r="Q247" s="57" t="str">
        <f t="shared" si="87"/>
        <v/>
      </c>
    </row>
    <row r="248" spans="1:17" ht="12" customHeight="1" x14ac:dyDescent="0.15">
      <c r="A248" s="5">
        <f t="shared" si="70"/>
        <v>0</v>
      </c>
      <c r="B248" s="5">
        <f t="shared" si="71"/>
        <v>0</v>
      </c>
      <c r="I248" s="54"/>
      <c r="P248" s="3" t="str">
        <f>IF(O248="Plus",$K248,IF(O248="Basis",$K248-SUM(P$8:P247),IF(O248="Breedte",$K248-SUM(P$8:P247),IF(O247="Breedte",1-SUM(P$8:P247)," "))))</f>
        <v xml:space="preserve"> </v>
      </c>
      <c r="Q248" s="57" t="str">
        <f t="shared" si="87"/>
        <v/>
      </c>
    </row>
    <row r="249" spans="1:17" ht="12" customHeight="1" x14ac:dyDescent="0.15">
      <c r="A249" s="5">
        <f t="shared" si="70"/>
        <v>0</v>
      </c>
      <c r="B249" s="5">
        <f t="shared" si="71"/>
        <v>0</v>
      </c>
      <c r="I249" s="54"/>
      <c r="P249" s="3" t="str">
        <f>IF(O249="Plus",$K249,IF(O249="Basis",$K249-SUM(P$8:P248),IF(O249="Breedte",$K249-SUM(P$8:P248),IF(O248="Breedte",1-SUM(P$8:P248)," "))))</f>
        <v xml:space="preserve"> </v>
      </c>
      <c r="Q249" s="57" t="str">
        <f t="shared" si="87"/>
        <v/>
      </c>
    </row>
    <row r="250" spans="1:17" ht="12" customHeight="1" x14ac:dyDescent="0.15">
      <c r="A250" s="5">
        <f t="shared" si="70"/>
        <v>0</v>
      </c>
      <c r="B250" s="5">
        <f t="shared" si="71"/>
        <v>0</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P265" s="3" t="str">
        <f>IF(O265="Plus",$K265,IF(O265="Basis",$K265-SUM(P$8:P264),IF(O265="Breedte",$K265-SUM(P$8:P264),IF(O264="Breedte",1-SUM(P$8:P264)," "))))</f>
        <v xml:space="preserve"> </v>
      </c>
      <c r="Q265" s="57" t="str">
        <f t="shared" ref="Q265:Q275" si="90">IF(L264="plus",CONCATENATE(E265,", "),IF(L264="basis",IF(E265=0,"",CONCATENATE(E265,", ")),CONCATENATE(Q264,IF(E265=0,"",CONCATENATE(E265,", ")))))</f>
        <v/>
      </c>
    </row>
    <row r="266" spans="1:17" ht="12" customHeight="1" x14ac:dyDescent="0.15">
      <c r="A266" s="5">
        <f t="shared" si="88"/>
        <v>0</v>
      </c>
      <c r="B266" s="5">
        <f t="shared" si="89"/>
        <v>0</v>
      </c>
      <c r="P266" s="3" t="str">
        <f>IF(O266="Plus",$K266,IF(O266="Basis",$K266-SUM(P$8:P265),IF(O266="Breedte",$K266-SUM(P$8:P265),IF(O265="Breedte",1-SUM(P$8:P265)," "))))</f>
        <v xml:space="preserve"> </v>
      </c>
      <c r="Q266" s="57" t="str">
        <f t="shared" si="90"/>
        <v/>
      </c>
    </row>
    <row r="267" spans="1:17" ht="12" customHeight="1" x14ac:dyDescent="0.15">
      <c r="A267" s="5">
        <f t="shared" si="88"/>
        <v>0</v>
      </c>
      <c r="B267" s="5">
        <f t="shared" si="89"/>
        <v>0</v>
      </c>
      <c r="P267" s="3" t="str">
        <f>IF(O267="Plus",$K267,IF(O267="Basis",$K267-SUM(P$8:P266),IF(O267="Breedte",$K267-SUM(P$8:P266),IF(O266="Breedte",1-SUM(P$8:P266)," "))))</f>
        <v xml:space="preserve"> </v>
      </c>
      <c r="Q267" s="57" t="str">
        <f t="shared" si="90"/>
        <v/>
      </c>
    </row>
    <row r="268" spans="1:17"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90"/>
        <v/>
      </c>
    </row>
    <row r="269" spans="1:17"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90"/>
        <v/>
      </c>
    </row>
    <row r="270" spans="1:17"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90"/>
        <v/>
      </c>
    </row>
    <row r="271" spans="1:17"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90"/>
        <v/>
      </c>
    </row>
    <row r="272" spans="1:17" ht="12" customHeight="1" x14ac:dyDescent="0.15">
      <c r="A272" s="5">
        <f>IF(I272="A",25,IF(I272="B",50,IF(I272="C",75,IF(I272="D",90,0))))</f>
        <v>0</v>
      </c>
      <c r="B272" s="5">
        <f t="shared" si="89"/>
        <v>0</v>
      </c>
      <c r="Q272" s="57" t="str">
        <f t="shared" si="90"/>
        <v/>
      </c>
    </row>
    <row r="273" spans="17:17" ht="12" customHeight="1" x14ac:dyDescent="0.15">
      <c r="Q273" s="57" t="str">
        <f t="shared" si="90"/>
        <v/>
      </c>
    </row>
    <row r="274" spans="17:17" ht="12" customHeight="1" x14ac:dyDescent="0.15">
      <c r="Q274" s="57" t="str">
        <f t="shared" si="90"/>
        <v/>
      </c>
    </row>
    <row r="275" spans="17:17" ht="12" customHeight="1" x14ac:dyDescent="0.15">
      <c r="Q275" s="57" t="str">
        <f t="shared" si="90"/>
        <v/>
      </c>
    </row>
  </sheetData>
  <sheetProtection sheet="1" objects="1" scenarios="1" selectLockedCells="1"/>
  <mergeCells count="5">
    <mergeCell ref="C1:N1"/>
    <mergeCell ref="C2:N2"/>
    <mergeCell ref="AQ33:BB33"/>
    <mergeCell ref="AQ35:BB35"/>
    <mergeCell ref="AQ37:BB37"/>
  </mergeCells>
  <conditionalFormatting sqref="AT10:AV15 AZ15:BB15">
    <cfRule type="cellIs" dxfId="119" priority="49" stopIfTrue="1" operator="lessThanOrEqual">
      <formula>0</formula>
    </cfRule>
  </conditionalFormatting>
  <conditionalFormatting sqref="AT18:AV22">
    <cfRule type="cellIs" dxfId="118" priority="50" stopIfTrue="1" operator="lessThanOrEqual">
      <formula>0</formula>
    </cfRule>
  </conditionalFormatting>
  <conditionalFormatting sqref="AW18:AZ22">
    <cfRule type="cellIs" dxfId="117" priority="51" stopIfTrue="1" operator="lessThanOrEqual">
      <formula>0</formula>
    </cfRule>
  </conditionalFormatting>
  <conditionalFormatting sqref="K8:K65533">
    <cfRule type="expression" dxfId="116" priority="52" stopIfTrue="1">
      <formula>OR($C8&lt;0,AND($C8=$Y8,$B8=$Y8))</formula>
    </cfRule>
    <cfRule type="expression" dxfId="115" priority="53" stopIfTrue="1">
      <formula>SUM($U8:$X8)&gt;0</formula>
    </cfRule>
    <cfRule type="expression" dxfId="114" priority="54" stopIfTrue="1">
      <formula>$D8=0</formula>
    </cfRule>
  </conditionalFormatting>
  <conditionalFormatting sqref="L8:M65533">
    <cfRule type="expression" dxfId="113" priority="55" stopIfTrue="1">
      <formula>SUM($U8:$X8)&gt;1</formula>
    </cfRule>
  </conditionalFormatting>
  <conditionalFormatting sqref="B8:B65536">
    <cfRule type="expression" dxfId="112" priority="59" stopIfTrue="1">
      <formula>$B8&gt;0</formula>
    </cfRule>
    <cfRule type="cellIs" dxfId="111" priority="60" stopIfTrue="1" operator="equal">
      <formula>0</formula>
    </cfRule>
  </conditionalFormatting>
  <conditionalFormatting sqref="K65535:K65536">
    <cfRule type="expression" dxfId="110" priority="61" stopIfTrue="1">
      <formula>OR($C65535&lt;0,AND($C65535=$Y65535,$B65535=$Y65535))</formula>
    </cfRule>
    <cfRule type="expression" dxfId="109" priority="62" stopIfTrue="1">
      <formula>SUM($U65535:$X65537)&gt;0</formula>
    </cfRule>
    <cfRule type="expression" dxfId="108" priority="63" stopIfTrue="1">
      <formula>$D65535=0</formula>
    </cfRule>
  </conditionalFormatting>
  <conditionalFormatting sqref="K65534">
    <cfRule type="expression" dxfId="107" priority="64" stopIfTrue="1">
      <formula>OR($C65534&lt;0,AND($C65534=$Y65534,$B65534=$Y65534))</formula>
    </cfRule>
    <cfRule type="expression" dxfId="106" priority="65" stopIfTrue="1">
      <formula>SUM($U65534:$X65536)&gt;0</formula>
    </cfRule>
    <cfRule type="expression" dxfId="105" priority="66" stopIfTrue="1">
      <formula>$D65534=0</formula>
    </cfRule>
  </conditionalFormatting>
  <conditionalFormatting sqref="L65535:M65536">
    <cfRule type="expression" dxfId="104" priority="67" stopIfTrue="1">
      <formula>OR($C65535&lt;0,AND($C65535=$Y65535,$B65535=$Y65535))</formula>
    </cfRule>
    <cfRule type="expression" dxfId="103" priority="68" stopIfTrue="1">
      <formula>SUM($U65535:$X65537)&gt;1</formula>
    </cfRule>
  </conditionalFormatting>
  <conditionalFormatting sqref="L65534:M65534">
    <cfRule type="expression" dxfId="102" priority="69" stopIfTrue="1">
      <formula>OR($C65534&lt;0,AND($C65534=$Y65534,$B65534=$Y65534))</formula>
    </cfRule>
    <cfRule type="expression" dxfId="101" priority="70" stopIfTrue="1">
      <formula>SUM($U65534:$X65536)&gt;1</formula>
    </cfRule>
  </conditionalFormatting>
  <conditionalFormatting sqref="N8:P65536">
    <cfRule type="expression" dxfId="100" priority="71" stopIfTrue="1">
      <formula>OR($O8="Plus",$O8="Basis",$O8="Breedte")</formula>
    </cfRule>
  </conditionalFormatting>
  <conditionalFormatting sqref="A8:A272">
    <cfRule type="expression" dxfId="99" priority="46" stopIfTrue="1">
      <formula>OR($C8&lt;-50,AND($C8=$AJ8,$A8=$AJ8))</formula>
    </cfRule>
    <cfRule type="expression" dxfId="98" priority="47" stopIfTrue="1">
      <formula>$A8&gt;0</formula>
    </cfRule>
    <cfRule type="cellIs" dxfId="97" priority="48" stopIfTrue="1" operator="equal">
      <formula>0</formula>
    </cfRule>
  </conditionalFormatting>
  <conditionalFormatting sqref="C8:C65536 G8:H65536">
    <cfRule type="expression" dxfId="96" priority="58" stopIfTrue="1">
      <formula>$B8&gt;0</formula>
    </cfRule>
  </conditionalFormatting>
  <conditionalFormatting sqref="I8:J65536">
    <cfRule type="expression" dxfId="95" priority="57" stopIfTrue="1">
      <formula>$A8&gt;0</formula>
    </cfRule>
  </conditionalFormatting>
  <conditionalFormatting sqref="AR25">
    <cfRule type="cellIs" dxfId="94" priority="44" operator="equal">
      <formula>0</formula>
    </cfRule>
  </conditionalFormatting>
  <conditionalFormatting sqref="AR27">
    <cfRule type="cellIs" dxfId="93" priority="43" operator="equal">
      <formula>0</formula>
    </cfRule>
  </conditionalFormatting>
  <conditionalFormatting sqref="AR29">
    <cfRule type="cellIs" dxfId="92" priority="42" operator="equal">
      <formula>0</formula>
    </cfRule>
  </conditionalFormatting>
  <conditionalFormatting sqref="AQ26">
    <cfRule type="containsErrors" dxfId="91" priority="72">
      <formula>ISERROR(AQ26)</formula>
    </cfRule>
  </conditionalFormatting>
  <conditionalFormatting sqref="AQ28">
    <cfRule type="containsErrors" dxfId="90" priority="41">
      <formula>ISERROR(AQ28)</formula>
    </cfRule>
  </conditionalFormatting>
  <conditionalFormatting sqref="AQ30">
    <cfRule type="containsErrors" dxfId="89" priority="40">
      <formula>ISERROR(AQ30)</formula>
    </cfRule>
  </conditionalFormatting>
  <conditionalFormatting sqref="AR25">
    <cfRule type="cellIs" dxfId="88" priority="39" operator="equal">
      <formula>0</formula>
    </cfRule>
  </conditionalFormatting>
  <conditionalFormatting sqref="AR27">
    <cfRule type="cellIs" dxfId="87" priority="38" operator="equal">
      <formula>0</formula>
    </cfRule>
  </conditionalFormatting>
  <conditionalFormatting sqref="AR29">
    <cfRule type="cellIs" dxfId="86" priority="37" operator="equal">
      <formula>0</formula>
    </cfRule>
  </conditionalFormatting>
  <conditionalFormatting sqref="AQ26">
    <cfRule type="containsErrors" dxfId="85" priority="36">
      <formula>ISERROR(AQ26)</formula>
    </cfRule>
  </conditionalFormatting>
  <conditionalFormatting sqref="AQ28">
    <cfRule type="containsErrors" dxfId="84" priority="35">
      <formula>ISERROR(AQ28)</formula>
    </cfRule>
  </conditionalFormatting>
  <conditionalFormatting sqref="AQ30">
    <cfRule type="containsErrors" dxfId="83" priority="34">
      <formula>ISERROR(AQ30)</formula>
    </cfRule>
  </conditionalFormatting>
  <conditionalFormatting sqref="AR25">
    <cfRule type="cellIs" dxfId="82" priority="33" operator="equal">
      <formula>0</formula>
    </cfRule>
  </conditionalFormatting>
  <conditionalFormatting sqref="AR27">
    <cfRule type="cellIs" dxfId="81" priority="32" operator="equal">
      <formula>0</formula>
    </cfRule>
  </conditionalFormatting>
  <conditionalFormatting sqref="AR29">
    <cfRule type="cellIs" dxfId="80" priority="31" operator="equal">
      <formula>0</formula>
    </cfRule>
  </conditionalFormatting>
  <conditionalFormatting sqref="AQ26">
    <cfRule type="containsErrors" dxfId="79" priority="30">
      <formula>ISERROR(AQ26)</formula>
    </cfRule>
  </conditionalFormatting>
  <conditionalFormatting sqref="AQ28">
    <cfRule type="containsErrors" dxfId="78" priority="29">
      <formula>ISERROR(AQ28)</formula>
    </cfRule>
  </conditionalFormatting>
  <conditionalFormatting sqref="AQ30">
    <cfRule type="containsErrors" dxfId="77" priority="28">
      <formula>ISERROR(AQ30)</formula>
    </cfRule>
  </conditionalFormatting>
  <conditionalFormatting sqref="AR25">
    <cfRule type="cellIs" dxfId="76" priority="27" operator="equal">
      <formula>0</formula>
    </cfRule>
  </conditionalFormatting>
  <conditionalFormatting sqref="AR27">
    <cfRule type="cellIs" dxfId="75" priority="26" operator="equal">
      <formula>0</formula>
    </cfRule>
  </conditionalFormatting>
  <conditionalFormatting sqref="AR29">
    <cfRule type="cellIs" dxfId="74" priority="25" operator="equal">
      <formula>0</formula>
    </cfRule>
  </conditionalFormatting>
  <conditionalFormatting sqref="AQ26">
    <cfRule type="containsErrors" dxfId="73" priority="24">
      <formula>ISERROR(AQ26)</formula>
    </cfRule>
  </conditionalFormatting>
  <conditionalFormatting sqref="AQ28">
    <cfRule type="containsErrors" dxfId="72" priority="23">
      <formula>ISERROR(AQ28)</formula>
    </cfRule>
  </conditionalFormatting>
  <conditionalFormatting sqref="AQ30">
    <cfRule type="containsErrors" dxfId="71" priority="22">
      <formula>ISERROR(AQ30)</formula>
    </cfRule>
  </conditionalFormatting>
  <conditionalFormatting sqref="AR25">
    <cfRule type="cellIs" dxfId="70" priority="21" operator="equal">
      <formula>0</formula>
    </cfRule>
  </conditionalFormatting>
  <conditionalFormatting sqref="AR27">
    <cfRule type="cellIs" dxfId="69" priority="20" operator="equal">
      <formula>0</formula>
    </cfRule>
  </conditionalFormatting>
  <conditionalFormatting sqref="AR29">
    <cfRule type="cellIs" dxfId="68" priority="19" operator="equal">
      <formula>0</formula>
    </cfRule>
  </conditionalFormatting>
  <conditionalFormatting sqref="AQ26">
    <cfRule type="containsErrors" dxfId="67" priority="18">
      <formula>ISERROR(AQ26)</formula>
    </cfRule>
  </conditionalFormatting>
  <conditionalFormatting sqref="AQ28">
    <cfRule type="containsErrors" dxfId="66" priority="17">
      <formula>ISERROR(AQ28)</formula>
    </cfRule>
  </conditionalFormatting>
  <conditionalFormatting sqref="AQ30">
    <cfRule type="containsErrors" dxfId="65" priority="16">
      <formula>ISERROR(AQ30)</formula>
    </cfRule>
  </conditionalFormatting>
  <conditionalFormatting sqref="AR25">
    <cfRule type="cellIs" dxfId="64" priority="15" operator="equal">
      <formula>0</formula>
    </cfRule>
  </conditionalFormatting>
  <conditionalFormatting sqref="AR27">
    <cfRule type="cellIs" dxfId="63" priority="14" operator="equal">
      <formula>0</formula>
    </cfRule>
  </conditionalFormatting>
  <conditionalFormatting sqref="AR29">
    <cfRule type="cellIs" dxfId="62" priority="13" operator="equal">
      <formula>0</formula>
    </cfRule>
  </conditionalFormatting>
  <conditionalFormatting sqref="AQ26">
    <cfRule type="containsErrors" dxfId="61" priority="12">
      <formula>ISERROR(AQ26)</formula>
    </cfRule>
  </conditionalFormatting>
  <conditionalFormatting sqref="AQ28">
    <cfRule type="containsErrors" dxfId="60" priority="11">
      <formula>ISERROR(AQ28)</formula>
    </cfRule>
  </conditionalFormatting>
  <conditionalFormatting sqref="AQ30">
    <cfRule type="containsErrors" dxfId="59" priority="10">
      <formula>ISERROR(AQ30)</formula>
    </cfRule>
  </conditionalFormatting>
  <conditionalFormatting sqref="F8:F247">
    <cfRule type="expression" dxfId="58" priority="56">
      <formula>$D8=0</formula>
    </cfRule>
  </conditionalFormatting>
  <conditionalFormatting sqref="AT10:AV15 AZ15:BB15">
    <cfRule type="cellIs" dxfId="57" priority="9" stopIfTrue="1" operator="lessThanOrEqual">
      <formula>0</formula>
    </cfRule>
  </conditionalFormatting>
  <conditionalFormatting sqref="AT18:AV22 AT26:AV30">
    <cfRule type="cellIs" dxfId="56" priority="8" stopIfTrue="1" operator="lessThanOrEqual">
      <formula>0</formula>
    </cfRule>
  </conditionalFormatting>
  <conditionalFormatting sqref="AY26:BB30 AY18:BB22">
    <cfRule type="cellIs" dxfId="55" priority="7" stopIfTrue="1" operator="lessThanOrEqual">
      <formula>0</formula>
    </cfRule>
  </conditionalFormatting>
  <conditionalFormatting sqref="AR32 AR34 AR36">
    <cfRule type="cellIs" dxfId="54" priority="6" operator="equal">
      <formula>0</formula>
    </cfRule>
  </conditionalFormatting>
  <conditionalFormatting sqref="AQ33 AQ35 AQ37">
    <cfRule type="containsErrors" dxfId="53" priority="5">
      <formula>ISERROR(AQ33)</formula>
    </cfRule>
  </conditionalFormatting>
  <conditionalFormatting sqref="A8:P8 A248:P65536 A19:C40 E19:E40 A41:E247 A9:E18 F9:P247">
    <cfRule type="expression" dxfId="52" priority="45" stopIfTrue="1">
      <formula>OR($C8&lt;-10,AND($C8=$Y8,$B8=$Y8))</formula>
    </cfRule>
  </conditionalFormatting>
  <conditionalFormatting sqref="AW15:AY15">
    <cfRule type="cellIs" dxfId="51" priority="4" stopIfTrue="1" operator="lessThanOrEqual">
      <formula>0</formula>
    </cfRule>
  </conditionalFormatting>
  <conditionalFormatting sqref="AW15:AY15">
    <cfRule type="cellIs" dxfId="50" priority="3" stopIfTrue="1" operator="lessThanOrEqual">
      <formula>0</formula>
    </cfRule>
  </conditionalFormatting>
  <conditionalFormatting sqref="D19:D38">
    <cfRule type="expression" dxfId="49" priority="2" stopIfTrue="1">
      <formula>OR($C19&lt;-30,AND($C19=$Y19,$B19=$Y19))</formula>
    </cfRule>
  </conditionalFormatting>
  <conditionalFormatting sqref="D39:D40">
    <cfRule type="expression" dxfId="48" priority="1" stopIfTrue="1">
      <formula>OR($C39&lt;0,AND($C39=$Y39,$B39=$Y39))</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11</vt:i4>
      </vt:variant>
    </vt:vector>
  </HeadingPairs>
  <TitlesOfParts>
    <vt:vector size="24" baseType="lpstr">
      <vt:lpstr>E3</vt:lpstr>
      <vt:lpstr>M4</vt:lpstr>
      <vt:lpstr>E4</vt:lpstr>
      <vt:lpstr>M5</vt:lpstr>
      <vt:lpstr>E5</vt:lpstr>
      <vt:lpstr>M6</vt:lpstr>
      <vt:lpstr>E6</vt:lpstr>
      <vt:lpstr>M7</vt:lpstr>
      <vt:lpstr>M8</vt:lpstr>
      <vt:lpstr>Result. ond profiel</vt:lpstr>
      <vt:lpstr>Schooloverzicht</vt:lpstr>
      <vt:lpstr>Schooloverzicht OC</vt:lpstr>
      <vt:lpstr>Blad1</vt:lpstr>
      <vt:lpstr>'E3'!Afdrukbereik</vt:lpstr>
      <vt:lpstr>'E4'!Afdrukbereik</vt:lpstr>
      <vt:lpstr>'E5'!Afdrukbereik</vt:lpstr>
      <vt:lpstr>'E6'!Afdrukbereik</vt:lpstr>
      <vt:lpstr>'M4'!Afdrukbereik</vt:lpstr>
      <vt:lpstr>'M5'!Afdrukbereik</vt:lpstr>
      <vt:lpstr>'M6'!Afdrukbereik</vt:lpstr>
      <vt:lpstr>'M7'!Afdrukbereik</vt:lpstr>
      <vt:lpstr>'M8'!Afdrukbereik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Floor Oostendorp</cp:lastModifiedBy>
  <cp:lastPrinted>2017-07-11T12:12:35Z</cp:lastPrinted>
  <dcterms:created xsi:type="dcterms:W3CDTF">2009-01-05T12:27:33Z</dcterms:created>
  <dcterms:modified xsi:type="dcterms:W3CDTF">2017-07-17T09:37:52Z</dcterms:modified>
</cp:coreProperties>
</file>